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仁智25 电费" sheetId="1" r:id="rId1"/>
  </sheets>
  <definedNames>
    <definedName name="_xlnm.Print_Area" localSheetId="0">'仁智25 电费'!$A$1:$K$23</definedName>
  </definedNames>
  <calcPr calcId="144525"/>
</workbook>
</file>

<file path=xl/sharedStrings.xml><?xml version="1.0" encoding="utf-8"?>
<sst xmlns="http://schemas.openxmlformats.org/spreadsheetml/2006/main" count="41" uniqueCount="35">
  <si>
    <t>学生宿舍用电记录表</t>
  </si>
  <si>
    <t>仁智25#</t>
  </si>
  <si>
    <t>2019.05.17-2019.06.23</t>
  </si>
  <si>
    <t>每月按照实际人数，减免2吨水/月，5度电人/月。</t>
  </si>
  <si>
    <t>房间名称</t>
  </si>
  <si>
    <t>人数</t>
  </si>
  <si>
    <t>上月底数</t>
  </si>
  <si>
    <t>本月底数</t>
  </si>
  <si>
    <t>实际数</t>
  </si>
  <si>
    <t>定额量</t>
  </si>
  <si>
    <t>超额量</t>
  </si>
  <si>
    <t>单价</t>
  </si>
  <si>
    <t>金额</t>
  </si>
  <si>
    <t>是否自行抵扣</t>
  </si>
  <si>
    <t>缴款人</t>
  </si>
  <si>
    <t>校园卡余额</t>
  </si>
  <si>
    <t>退款金额</t>
  </si>
  <si>
    <t>黄燕如</t>
  </si>
  <si>
    <t>游美钦</t>
  </si>
  <si>
    <t>签字</t>
  </si>
  <si>
    <t>是</t>
  </si>
  <si>
    <t>闫聪聪</t>
  </si>
  <si>
    <t>吴信玉</t>
  </si>
  <si>
    <t>周嘉宁</t>
  </si>
  <si>
    <t xml:space="preserve"> 梁秀姿</t>
  </si>
  <si>
    <t>巩云云</t>
  </si>
  <si>
    <t>许晨晨</t>
  </si>
  <si>
    <t>李舒</t>
  </si>
  <si>
    <t>方艳婷</t>
  </si>
  <si>
    <t>林小芳</t>
  </si>
  <si>
    <t>华双</t>
  </si>
  <si>
    <t>王容</t>
  </si>
  <si>
    <t>王晨洁</t>
  </si>
  <si>
    <t>农芸夏</t>
  </si>
  <si>
    <t>合   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</si>
</sst>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6"/>
      <color indexed="8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5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9" fillId="4" borderId="7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</cellStyleXfs>
  <cellXfs count="35">
    <xf numFmtId="0" fontId="0" fillId="0" borderId="0" xfId="0">
      <alignment vertic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50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/>
    </xf>
    <xf numFmtId="177" fontId="3" fillId="0" borderId="2" xfId="50" applyNumberFormat="1" applyFont="1" applyBorder="1" applyAlignment="1">
      <alignment horizontal="center" vertical="center"/>
    </xf>
    <xf numFmtId="0" fontId="3" fillId="0" borderId="2" xfId="50" applyFont="1" applyBorder="1" applyAlignment="1">
      <alignment horizontal="center" vertical="center"/>
    </xf>
    <xf numFmtId="0" fontId="3" fillId="0" borderId="3" xfId="50" applyFont="1" applyBorder="1" applyAlignment="1">
      <alignment horizontal="center" vertical="center"/>
    </xf>
    <xf numFmtId="0" fontId="4" fillId="0" borderId="1" xfId="50" applyFont="1" applyBorder="1" applyAlignment="1">
      <alignment horizontal="center" vertical="center"/>
    </xf>
    <xf numFmtId="177" fontId="4" fillId="0" borderId="2" xfId="50" applyNumberFormat="1" applyFont="1" applyBorder="1" applyAlignment="1">
      <alignment horizontal="center" vertical="center"/>
    </xf>
    <xf numFmtId="177" fontId="3" fillId="0" borderId="1" xfId="50" applyNumberFormat="1" applyFont="1" applyBorder="1" applyAlignment="1">
      <alignment horizontal="center" vertical="center"/>
    </xf>
    <xf numFmtId="177" fontId="3" fillId="0" borderId="3" xfId="50" applyNumberFormat="1" applyFont="1" applyBorder="1" applyAlignment="1">
      <alignment horizontal="center" vertical="center"/>
    </xf>
    <xf numFmtId="177" fontId="4" fillId="0" borderId="4" xfId="49" applyNumberFormat="1" applyFont="1" applyFill="1" applyBorder="1" applyAlignment="1">
      <alignment horizontal="center" vertical="top" wrapText="1" readingOrder="1"/>
    </xf>
    <xf numFmtId="177" fontId="3" fillId="0" borderId="5" xfId="0" applyNumberFormat="1" applyFont="1" applyFill="1" applyBorder="1" applyAlignment="1">
      <alignment horizontal="center" vertical="center" wrapText="1"/>
    </xf>
    <xf numFmtId="0" fontId="5" fillId="0" borderId="3" xfId="50" applyFont="1" applyBorder="1" applyAlignment="1">
      <alignment horizontal="center" vertical="center"/>
    </xf>
    <xf numFmtId="0" fontId="1" fillId="0" borderId="3" xfId="50" applyFont="1" applyBorder="1" applyAlignment="1">
      <alignment horizontal="center" vertical="center"/>
    </xf>
    <xf numFmtId="0" fontId="3" fillId="2" borderId="3" xfId="50" applyFont="1" applyFill="1" applyBorder="1" applyAlignment="1">
      <alignment horizontal="center" vertical="center"/>
    </xf>
    <xf numFmtId="0" fontId="3" fillId="2" borderId="3" xfId="50" applyNumberFormat="1" applyFont="1" applyFill="1" applyBorder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3" fillId="0" borderId="5" xfId="50" applyFont="1" applyBorder="1" applyAlignment="1">
      <alignment horizontal="center" vertical="center"/>
    </xf>
    <xf numFmtId="0" fontId="4" fillId="0" borderId="4" xfId="49" applyNumberFormat="1" applyFont="1" applyFill="1" applyBorder="1" applyAlignment="1">
      <alignment horizontal="center" vertical="top" wrapText="1" readingOrder="1"/>
    </xf>
    <xf numFmtId="177" fontId="3" fillId="0" borderId="5" xfId="50" applyNumberFormat="1" applyFont="1" applyBorder="1" applyAlignment="1">
      <alignment horizontal="center" vertical="center"/>
    </xf>
    <xf numFmtId="0" fontId="2" fillId="0" borderId="5" xfId="50" applyFont="1" applyBorder="1" applyAlignment="1">
      <alignment horizontal="center" vertical="center"/>
    </xf>
    <xf numFmtId="177" fontId="3" fillId="0" borderId="5" xfId="50" applyNumberFormat="1" applyFont="1" applyBorder="1" applyAlignment="1">
      <alignment vertical="center"/>
    </xf>
    <xf numFmtId="176" fontId="6" fillId="0" borderId="3" xfId="50" applyNumberFormat="1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7" fillId="0" borderId="3" xfId="5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1" fillId="0" borderId="3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0" fontId="3" fillId="0" borderId="6" xfId="5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tabSelected="1" workbookViewId="0">
      <selection activeCell="K11" sqref="K11"/>
    </sheetView>
  </sheetViews>
  <sheetFormatPr defaultColWidth="9" defaultRowHeight="14.25"/>
  <cols>
    <col min="1" max="1" width="7" customWidth="1"/>
    <col min="2" max="2" width="4.875" customWidth="1"/>
    <col min="3" max="3" width="8.375" style="1" customWidth="1"/>
    <col min="4" max="4" width="8.5" style="1" customWidth="1"/>
    <col min="5" max="5" width="7.5" style="2" customWidth="1"/>
    <col min="6" max="8" width="7.5" customWidth="1"/>
    <col min="9" max="9" width="10.75" customWidth="1"/>
    <col min="10" max="10" width="14.625" customWidth="1"/>
    <col min="12" max="12" width="11.5" customWidth="1"/>
    <col min="13" max="13" width="9.375" customWidth="1"/>
  </cols>
  <sheetData>
    <row r="1" ht="20.25" spans="1:11">
      <c r="A1" s="3" t="s">
        <v>0</v>
      </c>
      <c r="B1" s="4"/>
      <c r="C1" s="5"/>
      <c r="D1" s="5"/>
      <c r="E1" s="6"/>
      <c r="F1" s="4"/>
      <c r="G1" s="4"/>
      <c r="H1" s="4"/>
      <c r="I1" s="4"/>
      <c r="J1" s="4"/>
      <c r="K1" s="22"/>
    </row>
    <row r="2" spans="1:22">
      <c r="A2" s="7" t="s">
        <v>1</v>
      </c>
      <c r="B2" s="8" t="s">
        <v>2</v>
      </c>
      <c r="C2" s="9"/>
      <c r="D2" s="9"/>
      <c r="E2" s="10" t="s">
        <v>3</v>
      </c>
      <c r="F2" s="5"/>
      <c r="G2" s="5"/>
      <c r="H2" s="5"/>
      <c r="I2" s="5"/>
      <c r="J2" s="5"/>
      <c r="K2" s="5"/>
      <c r="L2" s="23"/>
      <c r="O2" s="10"/>
      <c r="P2" s="5"/>
      <c r="Q2" s="5"/>
      <c r="R2" s="5"/>
      <c r="S2" s="5"/>
      <c r="T2" s="5"/>
      <c r="U2" s="5"/>
      <c r="V2" s="21"/>
    </row>
    <row r="3" spans="1:13">
      <c r="A3" s="7" t="s">
        <v>4</v>
      </c>
      <c r="B3" s="7" t="s">
        <v>5</v>
      </c>
      <c r="C3" s="11" t="s">
        <v>6</v>
      </c>
      <c r="D3" s="11" t="s">
        <v>7</v>
      </c>
      <c r="E3" s="11" t="s">
        <v>8</v>
      </c>
      <c r="F3" s="7" t="s">
        <v>9</v>
      </c>
      <c r="G3" s="11" t="s">
        <v>10</v>
      </c>
      <c r="H3" s="7" t="s">
        <v>11</v>
      </c>
      <c r="I3" s="24" t="s">
        <v>12</v>
      </c>
      <c r="J3" s="25" t="s">
        <v>13</v>
      </c>
      <c r="K3" s="26" t="s">
        <v>14</v>
      </c>
      <c r="L3" s="26" t="s">
        <v>15</v>
      </c>
      <c r="M3" s="27" t="s">
        <v>16</v>
      </c>
    </row>
    <row r="4" spans="1:13">
      <c r="A4" s="7">
        <v>301</v>
      </c>
      <c r="B4" s="7">
        <v>5</v>
      </c>
      <c r="C4" s="12">
        <v>5234</v>
      </c>
      <c r="D4" s="12">
        <v>5249</v>
      </c>
      <c r="E4" s="13">
        <f>D4-C4</f>
        <v>15</v>
      </c>
      <c r="F4" s="7">
        <f>B4*5</f>
        <v>25</v>
      </c>
      <c r="G4" s="11">
        <f>IF(E4-F4&lt;0,0,E4-F4)</f>
        <v>0</v>
      </c>
      <c r="H4" s="7">
        <v>0.5483</v>
      </c>
      <c r="I4" s="28">
        <f>ROUND(H4*G4,1)</f>
        <v>0</v>
      </c>
      <c r="J4" s="7"/>
      <c r="K4" s="29" t="s">
        <v>17</v>
      </c>
      <c r="L4" s="30">
        <v>200</v>
      </c>
      <c r="M4" s="31"/>
    </row>
    <row r="5" spans="1:13">
      <c r="A5" s="7">
        <v>302</v>
      </c>
      <c r="B5" s="7">
        <v>6</v>
      </c>
      <c r="C5" s="12">
        <v>7186</v>
      </c>
      <c r="D5" s="12">
        <v>7248</v>
      </c>
      <c r="E5" s="13">
        <f>D5-C5</f>
        <v>62</v>
      </c>
      <c r="F5" s="7">
        <f>B5*5</f>
        <v>30</v>
      </c>
      <c r="G5" s="11">
        <f>IF(E5-F5&lt;0,0,E5-F5)</f>
        <v>32</v>
      </c>
      <c r="H5" s="7">
        <v>0.5483</v>
      </c>
      <c r="I5" s="28">
        <f>ROUND(H5*G5,1)</f>
        <v>17.5</v>
      </c>
      <c r="J5" s="7"/>
      <c r="K5" s="32" t="s">
        <v>18</v>
      </c>
      <c r="L5" s="30">
        <v>400</v>
      </c>
      <c r="M5" s="31"/>
    </row>
    <row r="6" spans="1:13">
      <c r="A6" s="7">
        <v>303</v>
      </c>
      <c r="B6" s="7">
        <v>6</v>
      </c>
      <c r="C6" s="12">
        <v>5375</v>
      </c>
      <c r="D6" s="12">
        <v>5422</v>
      </c>
      <c r="E6" s="13">
        <f>D6-C6</f>
        <v>47</v>
      </c>
      <c r="F6" s="7">
        <f>B6*5</f>
        <v>30</v>
      </c>
      <c r="G6" s="11">
        <f>IF(E6-F6&lt;0,0,E6-F6)</f>
        <v>17</v>
      </c>
      <c r="H6" s="7">
        <v>0.5483</v>
      </c>
      <c r="I6" s="28">
        <f>ROUND(H6*G6,1)</f>
        <v>9.3</v>
      </c>
      <c r="J6" s="7"/>
      <c r="K6" s="32" t="s">
        <v>18</v>
      </c>
      <c r="L6" s="31">
        <v>400</v>
      </c>
      <c r="M6" s="31"/>
    </row>
    <row r="7" spans="1:13">
      <c r="A7" s="7">
        <v>304</v>
      </c>
      <c r="B7" s="7">
        <v>5</v>
      </c>
      <c r="C7" s="12">
        <v>5187</v>
      </c>
      <c r="D7" s="12">
        <v>5263</v>
      </c>
      <c r="E7" s="13">
        <f>D7-C7</f>
        <v>76</v>
      </c>
      <c r="F7" s="7">
        <f>B7*5</f>
        <v>25</v>
      </c>
      <c r="G7" s="11">
        <f>IF(E7-F7&lt;0,0,E7-F7)</f>
        <v>51</v>
      </c>
      <c r="H7" s="7">
        <v>0.5483</v>
      </c>
      <c r="I7" s="28">
        <f>ROUND(H7*G7,1)</f>
        <v>28</v>
      </c>
      <c r="J7" s="7"/>
      <c r="K7" s="32" t="s">
        <v>19</v>
      </c>
      <c r="L7" s="31"/>
      <c r="M7" s="31"/>
    </row>
    <row r="8" spans="1:13">
      <c r="A8" s="7">
        <v>401</v>
      </c>
      <c r="B8" s="7">
        <v>6</v>
      </c>
      <c r="C8" s="12">
        <v>8889</v>
      </c>
      <c r="D8" s="12">
        <v>9010</v>
      </c>
      <c r="E8" s="13">
        <f t="shared" ref="E8:E22" si="0">D8-C8</f>
        <v>121</v>
      </c>
      <c r="F8" s="7">
        <f t="shared" ref="F8:F31" si="1">B8*5</f>
        <v>30</v>
      </c>
      <c r="G8" s="11">
        <f t="shared" ref="G8:G33" si="2">IF(E8-F8&lt;0,0,E8-F8)</f>
        <v>91</v>
      </c>
      <c r="H8" s="7">
        <v>0.5483</v>
      </c>
      <c r="I8" s="28">
        <f t="shared" ref="I8:I37" si="3">ROUND(H8*G8,1)</f>
        <v>49.9</v>
      </c>
      <c r="J8" s="7" t="s">
        <v>20</v>
      </c>
      <c r="K8" s="29" t="s">
        <v>21</v>
      </c>
      <c r="L8" s="30">
        <v>150.29</v>
      </c>
      <c r="M8" s="31"/>
    </row>
    <row r="9" spans="1:13">
      <c r="A9" s="7">
        <v>402</v>
      </c>
      <c r="B9" s="7">
        <v>6</v>
      </c>
      <c r="C9" s="12">
        <v>7389</v>
      </c>
      <c r="D9" s="12">
        <v>7425</v>
      </c>
      <c r="E9" s="13">
        <f t="shared" si="0"/>
        <v>36</v>
      </c>
      <c r="F9" s="7">
        <f t="shared" si="1"/>
        <v>30</v>
      </c>
      <c r="G9" s="11">
        <f t="shared" si="2"/>
        <v>6</v>
      </c>
      <c r="H9" s="7">
        <v>0.5483</v>
      </c>
      <c r="I9" s="28">
        <f t="shared" si="3"/>
        <v>3.3</v>
      </c>
      <c r="J9" s="7" t="s">
        <v>20</v>
      </c>
      <c r="K9" s="29" t="s">
        <v>22</v>
      </c>
      <c r="L9" s="30">
        <v>196.7</v>
      </c>
      <c r="M9" s="31"/>
    </row>
    <row r="10" spans="1:13">
      <c r="A10" s="14">
        <v>403</v>
      </c>
      <c r="B10" s="7">
        <v>6</v>
      </c>
      <c r="C10" s="12">
        <v>7408</v>
      </c>
      <c r="D10" s="12">
        <v>7469</v>
      </c>
      <c r="E10" s="13">
        <f t="shared" si="0"/>
        <v>61</v>
      </c>
      <c r="F10" s="7">
        <f t="shared" si="1"/>
        <v>30</v>
      </c>
      <c r="G10" s="11">
        <f t="shared" si="2"/>
        <v>31</v>
      </c>
      <c r="H10" s="7">
        <v>0.5483</v>
      </c>
      <c r="I10" s="28">
        <f t="shared" si="3"/>
        <v>17</v>
      </c>
      <c r="J10" s="14" t="s">
        <v>20</v>
      </c>
      <c r="K10" s="29" t="s">
        <v>21</v>
      </c>
      <c r="L10" s="30">
        <v>150.29</v>
      </c>
      <c r="M10" s="31"/>
    </row>
    <row r="11" spans="1:13">
      <c r="A11" s="15">
        <v>404</v>
      </c>
      <c r="B11" s="7">
        <v>6</v>
      </c>
      <c r="C11" s="12">
        <v>3864</v>
      </c>
      <c r="D11" s="12">
        <v>3909</v>
      </c>
      <c r="E11" s="13">
        <f t="shared" si="0"/>
        <v>45</v>
      </c>
      <c r="F11" s="7">
        <f t="shared" si="1"/>
        <v>30</v>
      </c>
      <c r="G11" s="11">
        <f t="shared" si="2"/>
        <v>15</v>
      </c>
      <c r="H11" s="7">
        <v>0.5483</v>
      </c>
      <c r="I11" s="28">
        <f t="shared" si="3"/>
        <v>8.2</v>
      </c>
      <c r="J11" s="15"/>
      <c r="K11" s="29" t="s">
        <v>23</v>
      </c>
      <c r="L11" s="30">
        <v>204.43</v>
      </c>
      <c r="M11" s="31"/>
    </row>
    <row r="12" spans="1:13">
      <c r="A12" s="7">
        <v>405</v>
      </c>
      <c r="B12" s="7">
        <v>6</v>
      </c>
      <c r="C12" s="12">
        <v>8130</v>
      </c>
      <c r="D12" s="12">
        <v>8226</v>
      </c>
      <c r="E12" s="13">
        <f t="shared" si="0"/>
        <v>96</v>
      </c>
      <c r="F12" s="7">
        <f t="shared" si="1"/>
        <v>30</v>
      </c>
      <c r="G12" s="11">
        <f t="shared" si="2"/>
        <v>66</v>
      </c>
      <c r="H12" s="7">
        <v>0.5483</v>
      </c>
      <c r="I12" s="28">
        <f t="shared" si="3"/>
        <v>36.2</v>
      </c>
      <c r="J12" s="7"/>
      <c r="K12" s="33" t="s">
        <v>24</v>
      </c>
      <c r="L12" s="31">
        <v>200</v>
      </c>
      <c r="M12" s="31"/>
    </row>
    <row r="13" spans="1:13">
      <c r="A13" s="7">
        <v>406</v>
      </c>
      <c r="B13" s="7">
        <v>6</v>
      </c>
      <c r="C13" s="12">
        <v>6812</v>
      </c>
      <c r="D13" s="12">
        <v>6871</v>
      </c>
      <c r="E13" s="13">
        <f t="shared" si="0"/>
        <v>59</v>
      </c>
      <c r="F13" s="7">
        <f t="shared" si="1"/>
        <v>30</v>
      </c>
      <c r="G13" s="11">
        <f t="shared" si="2"/>
        <v>29</v>
      </c>
      <c r="H13" s="15">
        <v>0.5483</v>
      </c>
      <c r="I13" s="28">
        <f t="shared" si="3"/>
        <v>15.9</v>
      </c>
      <c r="J13" s="7"/>
      <c r="K13" s="33" t="s">
        <v>25</v>
      </c>
      <c r="L13" s="30">
        <v>200.2</v>
      </c>
      <c r="M13" s="31"/>
    </row>
    <row r="14" spans="1:13">
      <c r="A14" s="7">
        <v>407</v>
      </c>
      <c r="B14" s="7">
        <v>6</v>
      </c>
      <c r="C14" s="12">
        <v>6238</v>
      </c>
      <c r="D14" s="12">
        <v>6278</v>
      </c>
      <c r="E14" s="13">
        <f t="shared" si="0"/>
        <v>40</v>
      </c>
      <c r="F14" s="7">
        <f t="shared" si="1"/>
        <v>30</v>
      </c>
      <c r="G14" s="11">
        <f t="shared" si="2"/>
        <v>10</v>
      </c>
      <c r="H14" s="7">
        <v>0.5483</v>
      </c>
      <c r="I14" s="28">
        <f t="shared" si="3"/>
        <v>5.5</v>
      </c>
      <c r="J14" s="7"/>
      <c r="K14" s="29" t="s">
        <v>25</v>
      </c>
      <c r="L14" s="30">
        <v>200.2</v>
      </c>
      <c r="M14" s="31"/>
    </row>
    <row r="15" spans="1:13">
      <c r="A15" s="7">
        <v>408</v>
      </c>
      <c r="B15" s="7">
        <v>6</v>
      </c>
      <c r="C15" s="12">
        <v>6995</v>
      </c>
      <c r="D15" s="12">
        <v>7052</v>
      </c>
      <c r="E15" s="13">
        <f t="shared" si="0"/>
        <v>57</v>
      </c>
      <c r="F15" s="7">
        <f t="shared" si="1"/>
        <v>30</v>
      </c>
      <c r="G15" s="11">
        <f t="shared" si="2"/>
        <v>27</v>
      </c>
      <c r="H15" s="7">
        <v>0.5483</v>
      </c>
      <c r="I15" s="28">
        <f t="shared" si="3"/>
        <v>14.8</v>
      </c>
      <c r="J15" s="7"/>
      <c r="K15" s="29" t="s">
        <v>26</v>
      </c>
      <c r="L15" s="30">
        <v>200.07</v>
      </c>
      <c r="M15" s="31"/>
    </row>
    <row r="16" spans="1:13">
      <c r="A16" s="7">
        <v>409</v>
      </c>
      <c r="B16" s="15">
        <v>6</v>
      </c>
      <c r="C16" s="12">
        <v>8149</v>
      </c>
      <c r="D16" s="12">
        <v>8220</v>
      </c>
      <c r="E16" s="13">
        <f t="shared" si="0"/>
        <v>71</v>
      </c>
      <c r="F16" s="7">
        <f t="shared" si="1"/>
        <v>30</v>
      </c>
      <c r="G16" s="11">
        <f t="shared" si="2"/>
        <v>41</v>
      </c>
      <c r="H16" s="7">
        <v>0.5483</v>
      </c>
      <c r="I16" s="28">
        <f t="shared" si="3"/>
        <v>22.5</v>
      </c>
      <c r="J16" s="7"/>
      <c r="K16" s="29" t="s">
        <v>27</v>
      </c>
      <c r="L16" s="31">
        <v>200</v>
      </c>
      <c r="M16" s="31"/>
    </row>
    <row r="17" spans="1:13">
      <c r="A17" s="7">
        <v>410</v>
      </c>
      <c r="B17" s="7">
        <v>6</v>
      </c>
      <c r="C17" s="12">
        <v>8133</v>
      </c>
      <c r="D17" s="12">
        <v>8205</v>
      </c>
      <c r="E17" s="13">
        <f t="shared" si="0"/>
        <v>72</v>
      </c>
      <c r="F17" s="7">
        <f t="shared" si="1"/>
        <v>30</v>
      </c>
      <c r="G17" s="11">
        <f t="shared" si="2"/>
        <v>42</v>
      </c>
      <c r="H17" s="7">
        <v>0.5483</v>
      </c>
      <c r="I17" s="28">
        <f t="shared" si="3"/>
        <v>23</v>
      </c>
      <c r="J17" s="7"/>
      <c r="K17" s="29" t="s">
        <v>28</v>
      </c>
      <c r="L17" s="30">
        <v>200.01</v>
      </c>
      <c r="M17" s="31"/>
    </row>
    <row r="18" spans="1:13">
      <c r="A18" s="7">
        <v>411</v>
      </c>
      <c r="B18" s="7">
        <v>6</v>
      </c>
      <c r="C18" s="12">
        <v>7266</v>
      </c>
      <c r="D18" s="12">
        <v>7280</v>
      </c>
      <c r="E18" s="13">
        <f t="shared" si="0"/>
        <v>14</v>
      </c>
      <c r="F18" s="7">
        <f t="shared" si="1"/>
        <v>30</v>
      </c>
      <c r="G18" s="11">
        <f t="shared" si="2"/>
        <v>0</v>
      </c>
      <c r="H18" s="7">
        <v>0.5483</v>
      </c>
      <c r="I18" s="28">
        <f t="shared" si="3"/>
        <v>0</v>
      </c>
      <c r="J18" s="7"/>
      <c r="K18" s="29" t="s">
        <v>29</v>
      </c>
      <c r="L18" s="30">
        <v>200.1</v>
      </c>
      <c r="M18" s="31"/>
    </row>
    <row r="19" spans="1:13">
      <c r="A19" s="7">
        <v>412</v>
      </c>
      <c r="B19" s="7">
        <v>6</v>
      </c>
      <c r="C19" s="12">
        <v>7097</v>
      </c>
      <c r="D19" s="12">
        <v>7149</v>
      </c>
      <c r="E19" s="13">
        <f t="shared" si="0"/>
        <v>52</v>
      </c>
      <c r="F19" s="7">
        <f t="shared" si="1"/>
        <v>30</v>
      </c>
      <c r="G19" s="11">
        <f t="shared" si="2"/>
        <v>22</v>
      </c>
      <c r="H19" s="7">
        <v>0.5483</v>
      </c>
      <c r="I19" s="28">
        <f t="shared" si="3"/>
        <v>12.1</v>
      </c>
      <c r="J19" s="7"/>
      <c r="K19" s="32" t="s">
        <v>30</v>
      </c>
      <c r="L19" s="30">
        <v>200</v>
      </c>
      <c r="M19" s="31"/>
    </row>
    <row r="20" spans="1:13">
      <c r="A20" s="7">
        <v>413</v>
      </c>
      <c r="B20" s="15">
        <v>6</v>
      </c>
      <c r="C20" s="12">
        <v>7593</v>
      </c>
      <c r="D20" s="12">
        <v>7627</v>
      </c>
      <c r="E20" s="13">
        <f t="shared" si="0"/>
        <v>34</v>
      </c>
      <c r="F20" s="7">
        <f t="shared" si="1"/>
        <v>30</v>
      </c>
      <c r="G20" s="11">
        <f t="shared" si="2"/>
        <v>4</v>
      </c>
      <c r="H20" s="7">
        <v>0.5483</v>
      </c>
      <c r="I20" s="28">
        <f t="shared" si="3"/>
        <v>2.2</v>
      </c>
      <c r="J20" s="7"/>
      <c r="K20" s="29" t="s">
        <v>31</v>
      </c>
      <c r="L20" s="30">
        <v>200.2</v>
      </c>
      <c r="M20" s="31"/>
    </row>
    <row r="21" spans="1:13">
      <c r="A21" s="7">
        <v>414</v>
      </c>
      <c r="B21" s="16">
        <v>6</v>
      </c>
      <c r="C21" s="12">
        <v>6660</v>
      </c>
      <c r="D21" s="12">
        <v>6733</v>
      </c>
      <c r="E21" s="13">
        <f t="shared" si="0"/>
        <v>73</v>
      </c>
      <c r="F21" s="7">
        <f t="shared" si="1"/>
        <v>30</v>
      </c>
      <c r="G21" s="11">
        <f t="shared" si="2"/>
        <v>43</v>
      </c>
      <c r="H21" s="7">
        <v>0.5483</v>
      </c>
      <c r="I21" s="28">
        <f t="shared" si="3"/>
        <v>23.6</v>
      </c>
      <c r="J21" s="7"/>
      <c r="K21" s="29" t="s">
        <v>32</v>
      </c>
      <c r="L21" s="30">
        <v>200</v>
      </c>
      <c r="M21" s="31"/>
    </row>
    <row r="22" spans="1:13">
      <c r="A22" s="7">
        <v>610</v>
      </c>
      <c r="B22" s="17">
        <v>6</v>
      </c>
      <c r="C22" s="12">
        <v>2502</v>
      </c>
      <c r="D22" s="12">
        <v>2701</v>
      </c>
      <c r="E22" s="13">
        <f t="shared" si="0"/>
        <v>199</v>
      </c>
      <c r="F22" s="7">
        <f t="shared" si="1"/>
        <v>30</v>
      </c>
      <c r="G22" s="11">
        <f t="shared" si="2"/>
        <v>169</v>
      </c>
      <c r="H22" s="7">
        <v>0.5483</v>
      </c>
      <c r="I22" s="28">
        <f t="shared" si="3"/>
        <v>92.7</v>
      </c>
      <c r="J22" s="7" t="s">
        <v>20</v>
      </c>
      <c r="K22" s="32" t="s">
        <v>33</v>
      </c>
      <c r="L22" s="30">
        <v>107.9</v>
      </c>
      <c r="M22" s="31"/>
    </row>
    <row r="23" spans="1:10">
      <c r="A23" s="18" t="s">
        <v>34</v>
      </c>
      <c r="B23" s="19"/>
      <c r="C23" s="10"/>
      <c r="D23" s="20"/>
      <c r="E23" s="21"/>
      <c r="F23" s="7"/>
      <c r="G23" s="11"/>
      <c r="H23" s="7"/>
      <c r="I23" s="24">
        <f>SUM(I4:I22)</f>
        <v>381.7</v>
      </c>
      <c r="J23" s="34"/>
    </row>
  </sheetData>
  <mergeCells count="5">
    <mergeCell ref="A1:K1"/>
    <mergeCell ref="B2:D2"/>
    <mergeCell ref="E2:K2"/>
    <mergeCell ref="O2:V2"/>
    <mergeCell ref="A23:B23"/>
  </mergeCells>
  <conditionalFormatting sqref="K4:K22">
    <cfRule type="duplicateValues" dxfId="0" priority="1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仁智25 电费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c42</cp:lastModifiedBy>
  <dcterms:created xsi:type="dcterms:W3CDTF">2017-10-22T01:47:00Z</dcterms:created>
  <dcterms:modified xsi:type="dcterms:W3CDTF">2019-07-21T09:41:53Z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