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仁21#电费" sheetId="1" r:id="rId1"/>
  </sheets>
  <calcPr calcId="144525"/>
</workbook>
</file>

<file path=xl/sharedStrings.xml><?xml version="1.0" encoding="utf-8"?>
<sst xmlns="http://schemas.openxmlformats.org/spreadsheetml/2006/main" count="80" uniqueCount="60">
  <si>
    <t>学生宿舍用电记录表</t>
  </si>
  <si>
    <t>仁智21#</t>
  </si>
  <si>
    <t>2019.05.17-2019.06.23</t>
  </si>
  <si>
    <t>每月按照实际人数，减免2吨水/月，5度电人/月。</t>
  </si>
  <si>
    <t>房间名称</t>
  </si>
  <si>
    <t>人数</t>
  </si>
  <si>
    <t>上月底数</t>
  </si>
  <si>
    <t>本月底数</t>
  </si>
  <si>
    <t>实际数</t>
  </si>
  <si>
    <t>定额量</t>
  </si>
  <si>
    <t>超额量</t>
  </si>
  <si>
    <t>单价</t>
  </si>
  <si>
    <t>金额</t>
  </si>
  <si>
    <t>是否自行抵扣</t>
  </si>
  <si>
    <t>缴款人</t>
  </si>
  <si>
    <t>校园卡余额</t>
  </si>
  <si>
    <t>退款金额</t>
  </si>
  <si>
    <t>陈彩燕</t>
  </si>
  <si>
    <t>是</t>
  </si>
  <si>
    <t>陈君美</t>
  </si>
  <si>
    <t>刘晶</t>
  </si>
  <si>
    <t>杨春景</t>
  </si>
  <si>
    <t>潘夕婷</t>
  </si>
  <si>
    <t>曾秀润</t>
  </si>
  <si>
    <t>郭倩榕</t>
  </si>
  <si>
    <t>范蕴慧</t>
  </si>
  <si>
    <t>李婷</t>
  </si>
  <si>
    <t>王玉莹</t>
  </si>
  <si>
    <t>任桂莹</t>
  </si>
  <si>
    <t>杜吕贝</t>
  </si>
  <si>
    <t>张杏杏</t>
  </si>
  <si>
    <t>王淋辉</t>
  </si>
  <si>
    <t>柯胜男</t>
  </si>
  <si>
    <t>黄思婷</t>
  </si>
  <si>
    <t>叶晓洁</t>
  </si>
  <si>
    <t>谢洁</t>
  </si>
  <si>
    <t>陈清清</t>
  </si>
  <si>
    <t>冯贵丽</t>
  </si>
  <si>
    <t>林燕程</t>
  </si>
  <si>
    <t>甘雅琪</t>
  </si>
  <si>
    <t>谢瑞敬</t>
  </si>
  <si>
    <t>伍若雪</t>
  </si>
  <si>
    <t>林莉</t>
  </si>
  <si>
    <t>陈雯惠</t>
  </si>
  <si>
    <t>吴可可</t>
  </si>
  <si>
    <t>金艳</t>
  </si>
  <si>
    <t>熊钰洁</t>
  </si>
  <si>
    <t>汪荷莲</t>
  </si>
  <si>
    <t>王小慧</t>
  </si>
  <si>
    <t>李慧</t>
  </si>
  <si>
    <t>汪佩霖</t>
  </si>
  <si>
    <t>刘宝丽</t>
  </si>
  <si>
    <t>范美娟</t>
  </si>
  <si>
    <t>李惠敏</t>
  </si>
  <si>
    <t>杨丽蓉</t>
  </si>
  <si>
    <t>周江鸿</t>
  </si>
  <si>
    <t>庄艳</t>
  </si>
  <si>
    <t>苏婷</t>
  </si>
  <si>
    <t>李梦然</t>
  </si>
  <si>
    <t>合   计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</si>
</sst>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0.0_);[Red]\(0.0\)"/>
    <numFmt numFmtId="178" formatCode="0_);[Red]\(0\)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2"/>
      <color rgb="FF000000"/>
      <name val="宋体"/>
      <charset val="134"/>
    </font>
    <font>
      <sz val="9"/>
      <color rgb="FF000000"/>
      <name val="Trebuchet MS"/>
      <charset val="134"/>
    </font>
    <font>
      <b/>
      <sz val="12"/>
      <color rgb="FFFF0000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3" fillId="16" borderId="11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1" xfId="49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49" applyNumberFormat="1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tabSelected="1" topLeftCell="A19" workbookViewId="0">
      <selection activeCell="L45" sqref="L45"/>
    </sheetView>
  </sheetViews>
  <sheetFormatPr defaultColWidth="9" defaultRowHeight="13.5"/>
  <cols>
    <col min="1" max="1" width="7.75" customWidth="1"/>
    <col min="2" max="2" width="5.38333333333333" customWidth="1"/>
    <col min="3" max="3" width="9.38333333333333" style="2" customWidth="1"/>
    <col min="4" max="4" width="9.38333333333333" style="3" customWidth="1"/>
    <col min="5" max="6" width="7.38333333333333" customWidth="1"/>
    <col min="7" max="7" width="6.38333333333333" customWidth="1"/>
    <col min="8" max="8" width="7.38333333333333" customWidth="1"/>
    <col min="9" max="9" width="9.25" customWidth="1"/>
    <col min="10" max="10" width="14.625" customWidth="1"/>
    <col min="11" max="11" width="7.375" customWidth="1"/>
    <col min="12" max="12" width="11.5" customWidth="1"/>
  </cols>
  <sheetData>
    <row r="1" ht="20.25" spans="1:11">
      <c r="A1" s="4" t="s">
        <v>0</v>
      </c>
      <c r="B1" s="4"/>
      <c r="C1" s="5"/>
      <c r="D1" s="6"/>
      <c r="E1" s="7"/>
      <c r="F1" s="4"/>
      <c r="G1" s="4"/>
      <c r="H1" s="4"/>
      <c r="I1" s="4"/>
      <c r="J1" s="4"/>
      <c r="K1" s="4"/>
    </row>
    <row r="2" ht="14.25" spans="1:11">
      <c r="A2" s="8" t="s">
        <v>1</v>
      </c>
      <c r="B2" s="9" t="s">
        <v>2</v>
      </c>
      <c r="C2" s="10"/>
      <c r="D2" s="11"/>
      <c r="E2" s="12" t="s">
        <v>3</v>
      </c>
      <c r="F2" s="12"/>
      <c r="G2" s="12"/>
      <c r="H2" s="12"/>
      <c r="I2" s="12"/>
      <c r="J2" s="12"/>
      <c r="K2" s="16"/>
    </row>
    <row r="3" ht="14.25" spans="1:13">
      <c r="A3" s="8" t="s">
        <v>4</v>
      </c>
      <c r="B3" s="8" t="s">
        <v>5</v>
      </c>
      <c r="C3" s="13" t="s">
        <v>6</v>
      </c>
      <c r="D3" s="11" t="s">
        <v>7</v>
      </c>
      <c r="E3" s="14" t="s">
        <v>8</v>
      </c>
      <c r="F3" s="8" t="s">
        <v>9</v>
      </c>
      <c r="G3" s="8" t="s">
        <v>10</v>
      </c>
      <c r="H3" s="8" t="s">
        <v>11</v>
      </c>
      <c r="I3" s="25" t="s">
        <v>12</v>
      </c>
      <c r="J3" s="26" t="s">
        <v>13</v>
      </c>
      <c r="K3" s="8" t="s">
        <v>14</v>
      </c>
      <c r="L3" s="8" t="s">
        <v>15</v>
      </c>
      <c r="M3" s="27" t="s">
        <v>16</v>
      </c>
    </row>
    <row r="4" ht="14.25" spans="1:12">
      <c r="A4" s="8">
        <v>104</v>
      </c>
      <c r="B4" s="8">
        <v>6</v>
      </c>
      <c r="C4" s="15">
        <v>11136</v>
      </c>
      <c r="D4" s="11">
        <v>11210.8</v>
      </c>
      <c r="E4" s="16">
        <f t="shared" ref="E4:E12" si="0">D4-C4</f>
        <v>74.7999999999993</v>
      </c>
      <c r="F4" s="8">
        <f t="shared" ref="F4:F27" si="1">B4*5</f>
        <v>30</v>
      </c>
      <c r="G4" s="17">
        <f t="shared" ref="G4:G27" si="2">IF(E4-F4&lt;0,0,E4-F4)</f>
        <v>44.7999999999993</v>
      </c>
      <c r="H4" s="8">
        <v>0.5483</v>
      </c>
      <c r="I4" s="25">
        <f t="shared" ref="I4:I12" si="3">ROUND(G4*H4,1)</f>
        <v>24.6</v>
      </c>
      <c r="J4" s="8"/>
      <c r="K4" s="28" t="s">
        <v>17</v>
      </c>
      <c r="L4">
        <v>200</v>
      </c>
    </row>
    <row r="5" ht="14.25" spans="1:12">
      <c r="A5" s="8">
        <v>105</v>
      </c>
      <c r="B5" s="8">
        <v>6</v>
      </c>
      <c r="C5" s="15">
        <v>11041</v>
      </c>
      <c r="D5" s="11">
        <v>11121.6</v>
      </c>
      <c r="E5" s="16">
        <f t="shared" si="0"/>
        <v>80.6000000000004</v>
      </c>
      <c r="F5" s="8">
        <f t="shared" si="1"/>
        <v>30</v>
      </c>
      <c r="G5" s="17">
        <f t="shared" si="2"/>
        <v>50.6000000000004</v>
      </c>
      <c r="H5" s="8">
        <v>0.5483</v>
      </c>
      <c r="I5" s="25">
        <f t="shared" si="3"/>
        <v>27.7</v>
      </c>
      <c r="J5" s="8" t="s">
        <v>18</v>
      </c>
      <c r="K5" s="28" t="s">
        <v>19</v>
      </c>
      <c r="L5">
        <v>101.3</v>
      </c>
    </row>
    <row r="6" ht="15" spans="1:12">
      <c r="A6" s="8">
        <v>106</v>
      </c>
      <c r="B6" s="8">
        <v>6</v>
      </c>
      <c r="C6" s="15">
        <v>10815</v>
      </c>
      <c r="D6" s="11">
        <v>10858</v>
      </c>
      <c r="E6" s="16">
        <f t="shared" si="0"/>
        <v>43</v>
      </c>
      <c r="F6" s="8">
        <f t="shared" si="1"/>
        <v>30</v>
      </c>
      <c r="G6" s="17">
        <f t="shared" si="2"/>
        <v>13</v>
      </c>
      <c r="H6" s="8">
        <v>0.5483</v>
      </c>
      <c r="I6" s="25">
        <f t="shared" si="3"/>
        <v>7.1</v>
      </c>
      <c r="J6" s="8" t="s">
        <v>18</v>
      </c>
      <c r="K6" s="28" t="s">
        <v>20</v>
      </c>
      <c r="L6" s="29">
        <v>199.42</v>
      </c>
    </row>
    <row r="7" ht="15" spans="1:12">
      <c r="A7" s="8">
        <v>107</v>
      </c>
      <c r="B7" s="8">
        <v>5</v>
      </c>
      <c r="C7" s="15">
        <v>12586</v>
      </c>
      <c r="D7" s="11">
        <v>12662.3</v>
      </c>
      <c r="E7" s="16">
        <f t="shared" si="0"/>
        <v>76.2999999999993</v>
      </c>
      <c r="F7" s="8">
        <f t="shared" si="1"/>
        <v>25</v>
      </c>
      <c r="G7" s="17">
        <f t="shared" si="2"/>
        <v>51.2999999999993</v>
      </c>
      <c r="H7" s="8">
        <v>0.5483</v>
      </c>
      <c r="I7" s="25">
        <f t="shared" si="3"/>
        <v>28.1</v>
      </c>
      <c r="J7" s="8"/>
      <c r="K7" s="11" t="s">
        <v>21</v>
      </c>
      <c r="L7" s="29">
        <v>205.9</v>
      </c>
    </row>
    <row r="8" ht="15" spans="1:12">
      <c r="A8" s="8">
        <v>108</v>
      </c>
      <c r="B8" s="8">
        <v>6</v>
      </c>
      <c r="C8" s="15">
        <v>11384</v>
      </c>
      <c r="D8" s="11">
        <v>11384.8</v>
      </c>
      <c r="E8" s="16">
        <f t="shared" si="0"/>
        <v>0.799999999999272</v>
      </c>
      <c r="F8" s="8">
        <f t="shared" si="1"/>
        <v>30</v>
      </c>
      <c r="G8" s="17">
        <f t="shared" si="2"/>
        <v>0</v>
      </c>
      <c r="H8" s="8">
        <v>0.5483</v>
      </c>
      <c r="I8" s="25">
        <f t="shared" si="3"/>
        <v>0</v>
      </c>
      <c r="J8" s="8"/>
      <c r="K8" s="30" t="s">
        <v>22</v>
      </c>
      <c r="L8" s="29">
        <v>201.8</v>
      </c>
    </row>
    <row r="9" ht="15" spans="1:12">
      <c r="A9" s="8">
        <v>109</v>
      </c>
      <c r="B9" s="8">
        <v>5</v>
      </c>
      <c r="C9" s="15">
        <v>9192</v>
      </c>
      <c r="D9" s="11">
        <v>9260.71</v>
      </c>
      <c r="E9" s="16">
        <f t="shared" si="0"/>
        <v>68.7099999999991</v>
      </c>
      <c r="F9" s="8">
        <f t="shared" si="1"/>
        <v>25</v>
      </c>
      <c r="G9" s="17">
        <f t="shared" si="2"/>
        <v>43.7099999999991</v>
      </c>
      <c r="H9" s="8">
        <v>0.5483</v>
      </c>
      <c r="I9" s="25">
        <f t="shared" si="3"/>
        <v>24</v>
      </c>
      <c r="J9" s="8" t="s">
        <v>18</v>
      </c>
      <c r="K9" s="30" t="s">
        <v>23</v>
      </c>
      <c r="L9" s="29">
        <v>180.82</v>
      </c>
    </row>
    <row r="10" ht="15" spans="1:12">
      <c r="A10" s="8">
        <v>110</v>
      </c>
      <c r="B10" s="8">
        <v>6</v>
      </c>
      <c r="C10" s="15">
        <v>10314</v>
      </c>
      <c r="D10" s="11">
        <v>10393.2</v>
      </c>
      <c r="E10" s="16">
        <f t="shared" si="0"/>
        <v>79.2000000000007</v>
      </c>
      <c r="F10" s="8">
        <f t="shared" si="1"/>
        <v>30</v>
      </c>
      <c r="G10" s="17">
        <f t="shared" si="2"/>
        <v>49.2000000000007</v>
      </c>
      <c r="H10" s="8">
        <v>0.5483</v>
      </c>
      <c r="I10" s="25">
        <f t="shared" si="3"/>
        <v>27</v>
      </c>
      <c r="J10" s="8" t="s">
        <v>18</v>
      </c>
      <c r="K10" s="11" t="s">
        <v>24</v>
      </c>
      <c r="L10" s="29">
        <v>173</v>
      </c>
    </row>
    <row r="11" ht="14.25" spans="1:12">
      <c r="A11" s="8">
        <v>111</v>
      </c>
      <c r="B11" s="8">
        <v>6</v>
      </c>
      <c r="C11" s="15">
        <v>11650</v>
      </c>
      <c r="D11" s="11">
        <v>11700.9</v>
      </c>
      <c r="E11" s="16">
        <f t="shared" si="0"/>
        <v>50.8999999999996</v>
      </c>
      <c r="F11" s="8">
        <f t="shared" si="1"/>
        <v>30</v>
      </c>
      <c r="G11" s="17">
        <f t="shared" si="2"/>
        <v>20.8999999999996</v>
      </c>
      <c r="H11" s="8">
        <v>0.5483</v>
      </c>
      <c r="I11" s="25">
        <f t="shared" si="3"/>
        <v>11.5</v>
      </c>
      <c r="J11" s="8"/>
      <c r="K11" s="11" t="s">
        <v>25</v>
      </c>
      <c r="L11">
        <v>200</v>
      </c>
    </row>
    <row r="12" ht="15" spans="1:12">
      <c r="A12" s="8">
        <v>112</v>
      </c>
      <c r="B12" s="8">
        <v>6</v>
      </c>
      <c r="C12" s="15">
        <v>10023</v>
      </c>
      <c r="D12" s="11">
        <v>10123.8</v>
      </c>
      <c r="E12" s="16">
        <f t="shared" si="0"/>
        <v>100.799999999999</v>
      </c>
      <c r="F12" s="8">
        <f t="shared" si="1"/>
        <v>30</v>
      </c>
      <c r="G12" s="17">
        <f t="shared" si="2"/>
        <v>70.7999999999993</v>
      </c>
      <c r="H12" s="8">
        <v>0.5483</v>
      </c>
      <c r="I12" s="25">
        <f t="shared" si="3"/>
        <v>38.8</v>
      </c>
      <c r="J12" s="8"/>
      <c r="K12" s="28" t="s">
        <v>26</v>
      </c>
      <c r="L12" s="29">
        <v>203.6</v>
      </c>
    </row>
    <row r="13" ht="15" spans="1:12">
      <c r="A13" s="8">
        <v>201</v>
      </c>
      <c r="B13" s="8">
        <v>6</v>
      </c>
      <c r="C13" s="15">
        <v>7937</v>
      </c>
      <c r="D13" s="11">
        <v>7994.49</v>
      </c>
      <c r="E13" s="16">
        <f t="shared" ref="E13:E33" si="4">D13-C13</f>
        <v>57.4899999999998</v>
      </c>
      <c r="F13" s="8">
        <f t="shared" si="1"/>
        <v>30</v>
      </c>
      <c r="G13" s="17">
        <f t="shared" si="2"/>
        <v>27.4899999999998</v>
      </c>
      <c r="H13" s="8">
        <v>0.5483</v>
      </c>
      <c r="I13" s="25">
        <f t="shared" ref="I13:I33" si="5">ROUND(G13*H13,1)</f>
        <v>15.1</v>
      </c>
      <c r="J13" s="8" t="s">
        <v>18</v>
      </c>
      <c r="K13" s="30" t="s">
        <v>27</v>
      </c>
      <c r="L13" s="29">
        <v>184.92</v>
      </c>
    </row>
    <row r="14" ht="14.25" spans="1:12">
      <c r="A14" s="8">
        <v>202</v>
      </c>
      <c r="B14" s="8">
        <v>5</v>
      </c>
      <c r="C14" s="15">
        <v>8905</v>
      </c>
      <c r="D14" s="11">
        <v>8965.32</v>
      </c>
      <c r="E14" s="16">
        <f t="shared" si="4"/>
        <v>60.3199999999997</v>
      </c>
      <c r="F14" s="8">
        <f t="shared" si="1"/>
        <v>25</v>
      </c>
      <c r="G14" s="17">
        <f t="shared" si="2"/>
        <v>35.3199999999997</v>
      </c>
      <c r="H14" s="8">
        <v>0.5483</v>
      </c>
      <c r="I14" s="25">
        <f t="shared" si="5"/>
        <v>19.4</v>
      </c>
      <c r="J14" s="8"/>
      <c r="K14" s="11" t="s">
        <v>28</v>
      </c>
      <c r="L14">
        <v>200</v>
      </c>
    </row>
    <row r="15" ht="14.25" spans="1:12">
      <c r="A15" s="8">
        <v>203</v>
      </c>
      <c r="B15" s="8">
        <v>6</v>
      </c>
      <c r="C15" s="15">
        <v>8843</v>
      </c>
      <c r="D15" s="11">
        <v>8873.35</v>
      </c>
      <c r="E15" s="16">
        <f t="shared" si="4"/>
        <v>30.3500000000004</v>
      </c>
      <c r="F15" s="8">
        <f t="shared" si="1"/>
        <v>30</v>
      </c>
      <c r="G15" s="17">
        <f t="shared" si="2"/>
        <v>0.350000000000364</v>
      </c>
      <c r="H15" s="8">
        <v>0.5483</v>
      </c>
      <c r="I15" s="25">
        <f t="shared" si="5"/>
        <v>0.2</v>
      </c>
      <c r="J15" s="8"/>
      <c r="K15" s="11" t="s">
        <v>29</v>
      </c>
      <c r="L15">
        <v>203</v>
      </c>
    </row>
    <row r="16" ht="14.25" spans="1:12">
      <c r="A16" s="8">
        <v>204</v>
      </c>
      <c r="B16" s="8">
        <v>5</v>
      </c>
      <c r="C16" s="15">
        <v>7838</v>
      </c>
      <c r="D16" s="11">
        <v>7866.49</v>
      </c>
      <c r="E16" s="16">
        <f t="shared" si="4"/>
        <v>28.4899999999998</v>
      </c>
      <c r="F16" s="8">
        <f t="shared" si="1"/>
        <v>25</v>
      </c>
      <c r="G16" s="17">
        <f t="shared" si="2"/>
        <v>3.48999999999978</v>
      </c>
      <c r="H16" s="8">
        <v>0.5483</v>
      </c>
      <c r="I16" s="25">
        <f t="shared" si="5"/>
        <v>1.9</v>
      </c>
      <c r="J16" s="8" t="s">
        <v>18</v>
      </c>
      <c r="K16" s="11" t="s">
        <v>30</v>
      </c>
      <c r="L16">
        <v>198.1</v>
      </c>
    </row>
    <row r="17" ht="14.25" spans="1:12">
      <c r="A17" s="8">
        <v>205</v>
      </c>
      <c r="B17" s="8">
        <v>6</v>
      </c>
      <c r="C17" s="15">
        <v>9946</v>
      </c>
      <c r="D17" s="11">
        <v>10015.2</v>
      </c>
      <c r="E17" s="16">
        <f t="shared" si="4"/>
        <v>69.2000000000007</v>
      </c>
      <c r="F17" s="8">
        <f t="shared" si="1"/>
        <v>30</v>
      </c>
      <c r="G17" s="17">
        <f t="shared" si="2"/>
        <v>39.2000000000007</v>
      </c>
      <c r="H17" s="8">
        <v>0.5483</v>
      </c>
      <c r="I17" s="25">
        <f t="shared" si="5"/>
        <v>21.5</v>
      </c>
      <c r="J17" s="8" t="s">
        <v>18</v>
      </c>
      <c r="K17" s="11" t="s">
        <v>31</v>
      </c>
      <c r="L17">
        <v>185</v>
      </c>
    </row>
    <row r="18" ht="15" spans="1:12">
      <c r="A18" s="8">
        <v>206</v>
      </c>
      <c r="B18" s="8">
        <v>5</v>
      </c>
      <c r="C18" s="15">
        <v>10446</v>
      </c>
      <c r="D18" s="11">
        <v>10510.1</v>
      </c>
      <c r="E18" s="16">
        <f t="shared" si="4"/>
        <v>64.1000000000004</v>
      </c>
      <c r="F18" s="8">
        <f t="shared" si="1"/>
        <v>25</v>
      </c>
      <c r="G18" s="17">
        <f t="shared" si="2"/>
        <v>39.1000000000004</v>
      </c>
      <c r="H18" s="8">
        <v>0.5483</v>
      </c>
      <c r="I18" s="25">
        <f t="shared" si="5"/>
        <v>21.4</v>
      </c>
      <c r="J18" s="8" t="s">
        <v>18</v>
      </c>
      <c r="K18" s="28" t="s">
        <v>32</v>
      </c>
      <c r="L18" s="29">
        <v>179.4</v>
      </c>
    </row>
    <row r="19" ht="15" spans="1:12">
      <c r="A19" s="8">
        <v>207</v>
      </c>
      <c r="B19" s="8">
        <v>6</v>
      </c>
      <c r="C19" s="15">
        <v>13005</v>
      </c>
      <c r="D19" s="11">
        <v>13142.8</v>
      </c>
      <c r="E19" s="16">
        <f t="shared" si="4"/>
        <v>137.799999999999</v>
      </c>
      <c r="F19" s="8">
        <f t="shared" si="1"/>
        <v>30</v>
      </c>
      <c r="G19" s="17">
        <f t="shared" si="2"/>
        <v>107.799999999999</v>
      </c>
      <c r="H19" s="8">
        <v>0.5483</v>
      </c>
      <c r="I19" s="25">
        <f t="shared" si="5"/>
        <v>59.1</v>
      </c>
      <c r="J19" s="8"/>
      <c r="K19" s="31" t="s">
        <v>33</v>
      </c>
      <c r="L19" s="29">
        <v>204.3</v>
      </c>
    </row>
    <row r="20" ht="15" spans="1:12">
      <c r="A20" s="8">
        <v>208</v>
      </c>
      <c r="B20" s="8">
        <v>4</v>
      </c>
      <c r="C20" s="15">
        <v>11315</v>
      </c>
      <c r="D20" s="11">
        <v>11359.5</v>
      </c>
      <c r="E20" s="16">
        <f t="shared" si="4"/>
        <v>44.5</v>
      </c>
      <c r="F20" s="8">
        <f t="shared" si="1"/>
        <v>20</v>
      </c>
      <c r="G20" s="17">
        <f t="shared" si="2"/>
        <v>24.5</v>
      </c>
      <c r="H20" s="8">
        <v>0.5483</v>
      </c>
      <c r="I20" s="25">
        <f t="shared" si="5"/>
        <v>13.4</v>
      </c>
      <c r="J20" s="8" t="s">
        <v>18</v>
      </c>
      <c r="K20" s="28" t="s">
        <v>34</v>
      </c>
      <c r="L20" s="29">
        <v>176</v>
      </c>
    </row>
    <row r="21" ht="15" spans="1:12">
      <c r="A21" s="8">
        <v>209</v>
      </c>
      <c r="B21" s="8">
        <v>6</v>
      </c>
      <c r="C21" s="15">
        <v>12212</v>
      </c>
      <c r="D21" s="11">
        <v>12321.6</v>
      </c>
      <c r="E21" s="16">
        <f t="shared" si="4"/>
        <v>109.6</v>
      </c>
      <c r="F21" s="8">
        <f t="shared" si="1"/>
        <v>30</v>
      </c>
      <c r="G21" s="17">
        <f t="shared" si="2"/>
        <v>79.6000000000004</v>
      </c>
      <c r="H21" s="8">
        <v>0.5483</v>
      </c>
      <c r="I21" s="25">
        <f t="shared" si="5"/>
        <v>43.6</v>
      </c>
      <c r="J21" s="8" t="s">
        <v>18</v>
      </c>
      <c r="K21" s="28" t="s">
        <v>35</v>
      </c>
      <c r="L21" s="29">
        <v>157</v>
      </c>
    </row>
    <row r="22" ht="15" spans="1:12">
      <c r="A22" s="8">
        <v>210</v>
      </c>
      <c r="B22" s="8">
        <v>6</v>
      </c>
      <c r="C22" s="15">
        <v>8506</v>
      </c>
      <c r="D22" s="11">
        <v>8530.84</v>
      </c>
      <c r="E22" s="16">
        <f t="shared" si="4"/>
        <v>24.8400000000001</v>
      </c>
      <c r="F22" s="8">
        <f t="shared" si="1"/>
        <v>30</v>
      </c>
      <c r="G22" s="17">
        <f t="shared" si="2"/>
        <v>0</v>
      </c>
      <c r="H22" s="8">
        <v>0.5483</v>
      </c>
      <c r="I22" s="25">
        <f t="shared" si="5"/>
        <v>0</v>
      </c>
      <c r="J22" s="8"/>
      <c r="K22" s="28" t="s">
        <v>36</v>
      </c>
      <c r="L22" s="29">
        <v>155.82</v>
      </c>
    </row>
    <row r="23" ht="15" spans="1:12">
      <c r="A23" s="8">
        <v>211</v>
      </c>
      <c r="B23" s="8">
        <v>5</v>
      </c>
      <c r="C23" s="15">
        <v>8972</v>
      </c>
      <c r="D23" s="11">
        <v>9022.23</v>
      </c>
      <c r="E23" s="16">
        <f t="shared" si="4"/>
        <v>50.2299999999996</v>
      </c>
      <c r="F23" s="8">
        <f t="shared" si="1"/>
        <v>25</v>
      </c>
      <c r="G23" s="17">
        <f t="shared" si="2"/>
        <v>25.2299999999996</v>
      </c>
      <c r="H23" s="8">
        <v>0.5483</v>
      </c>
      <c r="I23" s="25">
        <f t="shared" si="5"/>
        <v>13.8</v>
      </c>
      <c r="J23" s="8"/>
      <c r="K23" s="11" t="s">
        <v>37</v>
      </c>
      <c r="L23" s="29">
        <v>200.22</v>
      </c>
    </row>
    <row r="24" ht="14.25" spans="1:12">
      <c r="A24" s="8">
        <v>303</v>
      </c>
      <c r="B24" s="8">
        <v>6</v>
      </c>
      <c r="C24" s="15">
        <v>14093</v>
      </c>
      <c r="D24" s="11">
        <v>14200.8</v>
      </c>
      <c r="E24" s="16">
        <f t="shared" si="4"/>
        <v>107.799999999999</v>
      </c>
      <c r="F24" s="8">
        <f t="shared" si="1"/>
        <v>30</v>
      </c>
      <c r="G24" s="17">
        <f t="shared" si="2"/>
        <v>77.7999999999993</v>
      </c>
      <c r="H24" s="8">
        <v>0.5483</v>
      </c>
      <c r="I24" s="25">
        <f t="shared" si="5"/>
        <v>42.7</v>
      </c>
      <c r="J24" s="8"/>
      <c r="K24" s="31" t="s">
        <v>38</v>
      </c>
      <c r="L24">
        <v>200</v>
      </c>
    </row>
    <row r="25" ht="15" spans="1:12">
      <c r="A25" s="8">
        <v>304</v>
      </c>
      <c r="B25" s="8">
        <v>6</v>
      </c>
      <c r="C25" s="15">
        <v>12169</v>
      </c>
      <c r="D25" s="11">
        <v>12299.8</v>
      </c>
      <c r="E25" s="16">
        <f t="shared" si="4"/>
        <v>130.799999999999</v>
      </c>
      <c r="F25" s="8">
        <f t="shared" si="1"/>
        <v>30</v>
      </c>
      <c r="G25" s="17">
        <f t="shared" si="2"/>
        <v>100.799999999999</v>
      </c>
      <c r="H25" s="8">
        <v>0.5483</v>
      </c>
      <c r="I25" s="25">
        <f t="shared" si="5"/>
        <v>55.3</v>
      </c>
      <c r="J25" s="8"/>
      <c r="K25" s="28" t="s">
        <v>39</v>
      </c>
      <c r="L25" s="29">
        <v>144.7</v>
      </c>
    </row>
    <row r="26" ht="15" spans="1:12">
      <c r="A26" s="8">
        <v>314</v>
      </c>
      <c r="B26" s="18">
        <v>6</v>
      </c>
      <c r="C26" s="15">
        <v>11813</v>
      </c>
      <c r="D26" s="11">
        <v>12045.8</v>
      </c>
      <c r="E26" s="16">
        <f t="shared" si="4"/>
        <v>232.799999999999</v>
      </c>
      <c r="F26" s="8">
        <f t="shared" si="1"/>
        <v>30</v>
      </c>
      <c r="G26" s="17">
        <f t="shared" si="2"/>
        <v>202.799999999999</v>
      </c>
      <c r="H26" s="8">
        <v>0.5483</v>
      </c>
      <c r="I26" s="25">
        <f t="shared" si="5"/>
        <v>111.2</v>
      </c>
      <c r="J26" s="8" t="s">
        <v>18</v>
      </c>
      <c r="K26" s="31" t="s">
        <v>40</v>
      </c>
      <c r="L26" s="29">
        <v>590.8</v>
      </c>
    </row>
    <row r="27" ht="15" spans="1:12">
      <c r="A27" s="8">
        <v>401</v>
      </c>
      <c r="B27" s="8">
        <v>5</v>
      </c>
      <c r="C27" s="15">
        <v>8478</v>
      </c>
      <c r="D27" s="11">
        <v>8706.54</v>
      </c>
      <c r="E27" s="16">
        <f t="shared" si="4"/>
        <v>228.540000000001</v>
      </c>
      <c r="F27" s="8">
        <f t="shared" si="1"/>
        <v>25</v>
      </c>
      <c r="G27" s="17">
        <f t="shared" si="2"/>
        <v>203.540000000001</v>
      </c>
      <c r="H27" s="8">
        <v>0.5483</v>
      </c>
      <c r="I27" s="25">
        <f t="shared" si="5"/>
        <v>111.6</v>
      </c>
      <c r="J27" s="8" t="s">
        <v>18</v>
      </c>
      <c r="K27" s="11" t="s">
        <v>41</v>
      </c>
      <c r="L27" s="29">
        <v>26.8</v>
      </c>
    </row>
    <row r="28" ht="15" spans="1:12">
      <c r="A28" s="8">
        <v>408</v>
      </c>
      <c r="B28" s="8">
        <v>6</v>
      </c>
      <c r="C28" s="15">
        <v>10918</v>
      </c>
      <c r="D28" s="11">
        <v>11015</v>
      </c>
      <c r="E28" s="16">
        <f t="shared" ref="E28:E45" si="6">D28-C28</f>
        <v>97</v>
      </c>
      <c r="F28" s="8">
        <f t="shared" ref="F28:F45" si="7">B28*5</f>
        <v>30</v>
      </c>
      <c r="G28" s="17">
        <f t="shared" ref="G28:G45" si="8">IF(E28-F28&lt;0,0,E28-F28)</f>
        <v>67</v>
      </c>
      <c r="H28" s="8">
        <v>0.5483</v>
      </c>
      <c r="I28" s="25">
        <f t="shared" ref="I28:I45" si="9">ROUND(G28*H28,1)</f>
        <v>36.7</v>
      </c>
      <c r="J28" s="8" t="s">
        <v>18</v>
      </c>
      <c r="K28" s="11" t="s">
        <v>42</v>
      </c>
      <c r="L28" s="29">
        <v>163.32</v>
      </c>
    </row>
    <row r="29" ht="15" spans="1:12">
      <c r="A29" s="8">
        <v>409</v>
      </c>
      <c r="B29" s="8">
        <v>6</v>
      </c>
      <c r="C29" s="15">
        <v>9948</v>
      </c>
      <c r="D29" s="11">
        <v>10008.5</v>
      </c>
      <c r="E29" s="16">
        <f t="shared" si="6"/>
        <v>60.5</v>
      </c>
      <c r="F29" s="8">
        <f t="shared" si="7"/>
        <v>30</v>
      </c>
      <c r="G29" s="17">
        <f t="shared" si="8"/>
        <v>30.5</v>
      </c>
      <c r="H29" s="8">
        <v>0.5483</v>
      </c>
      <c r="I29" s="25">
        <f t="shared" si="9"/>
        <v>16.7</v>
      </c>
      <c r="J29" s="8" t="s">
        <v>18</v>
      </c>
      <c r="K29" s="31" t="s">
        <v>43</v>
      </c>
      <c r="L29" s="29">
        <v>184.1</v>
      </c>
    </row>
    <row r="30" ht="15" spans="1:12">
      <c r="A30" s="8">
        <v>410</v>
      </c>
      <c r="B30" s="8">
        <v>5</v>
      </c>
      <c r="C30" s="15">
        <v>11064</v>
      </c>
      <c r="D30" s="11">
        <v>11101.3</v>
      </c>
      <c r="E30" s="16">
        <f t="shared" si="6"/>
        <v>37.2999999999993</v>
      </c>
      <c r="F30" s="8">
        <f t="shared" si="7"/>
        <v>25</v>
      </c>
      <c r="G30" s="17">
        <f t="shared" si="8"/>
        <v>12.2999999999993</v>
      </c>
      <c r="H30" s="8">
        <v>0.5483</v>
      </c>
      <c r="I30" s="25">
        <f t="shared" si="9"/>
        <v>6.7</v>
      </c>
      <c r="J30" s="8" t="s">
        <v>18</v>
      </c>
      <c r="K30" s="31" t="s">
        <v>44</v>
      </c>
      <c r="L30" s="29">
        <v>135.4</v>
      </c>
    </row>
    <row r="31" ht="15" spans="1:12">
      <c r="A31" s="8">
        <v>411</v>
      </c>
      <c r="B31" s="8">
        <v>6</v>
      </c>
      <c r="C31" s="15">
        <v>9334</v>
      </c>
      <c r="D31" s="11">
        <v>9385.88</v>
      </c>
      <c r="E31" s="16">
        <f t="shared" si="6"/>
        <v>51.8799999999992</v>
      </c>
      <c r="F31" s="8">
        <f t="shared" si="7"/>
        <v>30</v>
      </c>
      <c r="G31" s="17">
        <f t="shared" si="8"/>
        <v>21.8799999999992</v>
      </c>
      <c r="H31" s="8">
        <v>0.5483</v>
      </c>
      <c r="I31" s="25">
        <f t="shared" si="9"/>
        <v>12</v>
      </c>
      <c r="J31" s="8" t="s">
        <v>18</v>
      </c>
      <c r="K31" s="11" t="s">
        <v>45</v>
      </c>
      <c r="L31" s="29">
        <v>388</v>
      </c>
    </row>
    <row r="32" ht="15" spans="1:12">
      <c r="A32" s="8">
        <v>412</v>
      </c>
      <c r="B32" s="8">
        <v>6</v>
      </c>
      <c r="C32" s="15">
        <v>9278</v>
      </c>
      <c r="D32" s="11">
        <v>9340.42</v>
      </c>
      <c r="E32" s="16">
        <f t="shared" si="6"/>
        <v>62.4200000000001</v>
      </c>
      <c r="F32" s="8">
        <f t="shared" si="7"/>
        <v>30</v>
      </c>
      <c r="G32" s="17">
        <f t="shared" si="8"/>
        <v>32.4200000000001</v>
      </c>
      <c r="H32" s="8">
        <v>0.5483</v>
      </c>
      <c r="I32" s="25">
        <f t="shared" si="9"/>
        <v>17.8</v>
      </c>
      <c r="J32" s="8"/>
      <c r="K32" s="31" t="s">
        <v>45</v>
      </c>
      <c r="L32" s="29">
        <v>388</v>
      </c>
    </row>
    <row r="33" ht="14.25" spans="1:12">
      <c r="A33" s="8">
        <v>413</v>
      </c>
      <c r="B33" s="8">
        <v>5</v>
      </c>
      <c r="C33" s="15">
        <v>7542</v>
      </c>
      <c r="D33" s="11">
        <v>7608.66</v>
      </c>
      <c r="E33" s="16">
        <f t="shared" si="6"/>
        <v>66.6599999999999</v>
      </c>
      <c r="F33" s="8">
        <f t="shared" si="7"/>
        <v>25</v>
      </c>
      <c r="G33" s="17">
        <f t="shared" si="8"/>
        <v>41.6599999999999</v>
      </c>
      <c r="H33" s="8">
        <v>0.5483</v>
      </c>
      <c r="I33" s="25">
        <f t="shared" si="9"/>
        <v>22.8</v>
      </c>
      <c r="J33" s="8"/>
      <c r="K33" s="28" t="s">
        <v>46</v>
      </c>
      <c r="L33">
        <v>200</v>
      </c>
    </row>
    <row r="34" s="1" customFormat="1" ht="15" spans="1:12">
      <c r="A34" s="19">
        <v>414</v>
      </c>
      <c r="B34" s="19">
        <v>5</v>
      </c>
      <c r="C34" s="15">
        <v>8276</v>
      </c>
      <c r="D34" s="20">
        <v>8355</v>
      </c>
      <c r="E34" s="21">
        <f t="shared" si="6"/>
        <v>79</v>
      </c>
      <c r="F34" s="19">
        <v>50</v>
      </c>
      <c r="G34" s="22">
        <f t="shared" si="8"/>
        <v>29</v>
      </c>
      <c r="H34" s="19">
        <v>0.5483</v>
      </c>
      <c r="I34" s="32">
        <f t="shared" si="9"/>
        <v>15.9</v>
      </c>
      <c r="J34" s="19"/>
      <c r="K34" s="31" t="s">
        <v>47</v>
      </c>
      <c r="L34" s="29">
        <v>200.21</v>
      </c>
    </row>
    <row r="35" ht="14.25" spans="1:12">
      <c r="A35" s="8">
        <v>601</v>
      </c>
      <c r="B35" s="8">
        <v>6</v>
      </c>
      <c r="C35" s="15">
        <v>10144</v>
      </c>
      <c r="D35" s="11">
        <v>10152.9</v>
      </c>
      <c r="E35" s="16">
        <f t="shared" ref="E35:E48" si="10">D35-C35</f>
        <v>8.89999999999964</v>
      </c>
      <c r="F35" s="8">
        <f t="shared" ref="F35:F48" si="11">B35*5</f>
        <v>30</v>
      </c>
      <c r="G35" s="17">
        <f t="shared" ref="G35:G45" si="12">IF(E35-F35&lt;0,0,E35-F35)</f>
        <v>0</v>
      </c>
      <c r="H35" s="8">
        <v>0.5483</v>
      </c>
      <c r="I35" s="25">
        <f t="shared" ref="I35:I48" si="13">ROUND(G35*H35,1)</f>
        <v>0</v>
      </c>
      <c r="J35" s="8"/>
      <c r="K35" s="11" t="s">
        <v>48</v>
      </c>
      <c r="L35">
        <v>200</v>
      </c>
    </row>
    <row r="36" ht="14.25" spans="1:12">
      <c r="A36" s="8">
        <v>602</v>
      </c>
      <c r="B36" s="8">
        <v>3</v>
      </c>
      <c r="C36" s="15">
        <v>8800</v>
      </c>
      <c r="D36" s="11">
        <v>8815</v>
      </c>
      <c r="E36" s="16">
        <f t="shared" si="10"/>
        <v>15</v>
      </c>
      <c r="F36" s="8">
        <f t="shared" si="11"/>
        <v>15</v>
      </c>
      <c r="G36" s="17">
        <f t="shared" si="12"/>
        <v>0</v>
      </c>
      <c r="H36" s="8">
        <v>0.5483</v>
      </c>
      <c r="I36" s="25">
        <f t="shared" si="13"/>
        <v>0</v>
      </c>
      <c r="J36" s="8"/>
      <c r="K36" s="28" t="s">
        <v>49</v>
      </c>
      <c r="L36">
        <v>200</v>
      </c>
    </row>
    <row r="37" ht="15" spans="1:12">
      <c r="A37" s="8">
        <v>603</v>
      </c>
      <c r="B37" s="8">
        <v>6</v>
      </c>
      <c r="C37" s="15">
        <v>13387</v>
      </c>
      <c r="D37" s="11">
        <v>13408.2</v>
      </c>
      <c r="E37" s="16">
        <f t="shared" si="10"/>
        <v>21.2000000000007</v>
      </c>
      <c r="F37" s="8">
        <f t="shared" si="11"/>
        <v>30</v>
      </c>
      <c r="G37" s="17">
        <f t="shared" si="12"/>
        <v>0</v>
      </c>
      <c r="H37" s="8">
        <v>0.5483</v>
      </c>
      <c r="I37" s="25">
        <f t="shared" si="13"/>
        <v>0</v>
      </c>
      <c r="J37" s="8"/>
      <c r="K37" s="31" t="s">
        <v>50</v>
      </c>
      <c r="L37" s="29">
        <v>200.81</v>
      </c>
    </row>
    <row r="38" ht="15" spans="1:12">
      <c r="A38" s="8">
        <v>604</v>
      </c>
      <c r="B38" s="8">
        <v>6</v>
      </c>
      <c r="C38" s="15">
        <v>14350</v>
      </c>
      <c r="D38" s="11">
        <v>14445.8</v>
      </c>
      <c r="E38" s="16">
        <f t="shared" si="10"/>
        <v>95.7999999999993</v>
      </c>
      <c r="F38" s="8">
        <f t="shared" si="11"/>
        <v>30</v>
      </c>
      <c r="G38" s="17">
        <f t="shared" si="12"/>
        <v>65.7999999999993</v>
      </c>
      <c r="H38" s="8">
        <v>0.5483</v>
      </c>
      <c r="I38" s="25">
        <f t="shared" si="13"/>
        <v>36.1</v>
      </c>
      <c r="J38" s="8" t="s">
        <v>18</v>
      </c>
      <c r="K38" s="28" t="s">
        <v>51</v>
      </c>
      <c r="L38" s="29">
        <v>163.9</v>
      </c>
    </row>
    <row r="39" s="1" customFormat="1" ht="14.25" spans="1:12">
      <c r="A39" s="19">
        <v>605</v>
      </c>
      <c r="B39" s="19">
        <v>6</v>
      </c>
      <c r="C39" s="15">
        <v>12403</v>
      </c>
      <c r="D39" s="20">
        <v>12454</v>
      </c>
      <c r="E39" s="21">
        <f t="shared" si="10"/>
        <v>51</v>
      </c>
      <c r="F39" s="19">
        <f t="shared" si="11"/>
        <v>30</v>
      </c>
      <c r="G39" s="22">
        <f t="shared" si="12"/>
        <v>21</v>
      </c>
      <c r="H39" s="19">
        <v>0.5483</v>
      </c>
      <c r="I39" s="32">
        <f t="shared" si="13"/>
        <v>11.5</v>
      </c>
      <c r="J39" s="19"/>
      <c r="K39" s="31" t="s">
        <v>52</v>
      </c>
      <c r="L39" s="1">
        <v>200</v>
      </c>
    </row>
    <row r="40" ht="15" spans="1:12">
      <c r="A40" s="8">
        <v>606</v>
      </c>
      <c r="B40" s="8">
        <v>6</v>
      </c>
      <c r="C40" s="15">
        <v>12058</v>
      </c>
      <c r="D40" s="11">
        <v>12130.5</v>
      </c>
      <c r="E40" s="16">
        <f t="shared" si="10"/>
        <v>72.5</v>
      </c>
      <c r="F40" s="8">
        <f t="shared" si="11"/>
        <v>30</v>
      </c>
      <c r="G40" s="17">
        <f t="shared" si="12"/>
        <v>42.5</v>
      </c>
      <c r="H40" s="8">
        <v>0.5483</v>
      </c>
      <c r="I40" s="25">
        <f t="shared" si="13"/>
        <v>23.3</v>
      </c>
      <c r="J40" s="8"/>
      <c r="K40" s="31" t="s">
        <v>53</v>
      </c>
      <c r="L40" s="29">
        <v>201.54</v>
      </c>
    </row>
    <row r="41" ht="15" spans="1:12">
      <c r="A41" s="8">
        <v>607</v>
      </c>
      <c r="B41" s="8">
        <v>6</v>
      </c>
      <c r="C41" s="15">
        <v>14175</v>
      </c>
      <c r="D41" s="11">
        <v>14264.2</v>
      </c>
      <c r="E41" s="16">
        <f t="shared" si="10"/>
        <v>89.2000000000007</v>
      </c>
      <c r="F41" s="8">
        <f t="shared" si="11"/>
        <v>30</v>
      </c>
      <c r="G41" s="17">
        <f t="shared" si="12"/>
        <v>59.2000000000007</v>
      </c>
      <c r="H41" s="8">
        <v>0.5483</v>
      </c>
      <c r="I41" s="25">
        <f t="shared" si="13"/>
        <v>32.5</v>
      </c>
      <c r="J41" s="8"/>
      <c r="K41" s="28" t="s">
        <v>54</v>
      </c>
      <c r="L41" s="29">
        <v>200.52</v>
      </c>
    </row>
    <row r="42" ht="15" spans="1:12">
      <c r="A42" s="8">
        <v>608</v>
      </c>
      <c r="B42" s="8">
        <v>6</v>
      </c>
      <c r="C42" s="15">
        <v>11557</v>
      </c>
      <c r="D42" s="11">
        <v>11742.2</v>
      </c>
      <c r="E42" s="16">
        <f t="shared" si="10"/>
        <v>185.200000000001</v>
      </c>
      <c r="F42" s="8">
        <f t="shared" si="11"/>
        <v>30</v>
      </c>
      <c r="G42" s="17">
        <f t="shared" si="12"/>
        <v>155.200000000001</v>
      </c>
      <c r="H42" s="8">
        <v>0.5483</v>
      </c>
      <c r="I42" s="25">
        <f t="shared" si="13"/>
        <v>85.1</v>
      </c>
      <c r="J42" s="8" t="s">
        <v>18</v>
      </c>
      <c r="K42" s="11" t="s">
        <v>55</v>
      </c>
      <c r="L42" s="29">
        <v>115.51</v>
      </c>
    </row>
    <row r="43" ht="15" spans="1:12">
      <c r="A43" s="8">
        <v>609</v>
      </c>
      <c r="B43" s="8">
        <v>6</v>
      </c>
      <c r="C43" s="15">
        <v>13240</v>
      </c>
      <c r="D43" s="11">
        <v>13377.7</v>
      </c>
      <c r="E43" s="16">
        <f t="shared" si="10"/>
        <v>137.700000000001</v>
      </c>
      <c r="F43" s="8">
        <f t="shared" si="11"/>
        <v>30</v>
      </c>
      <c r="G43" s="17">
        <f t="shared" si="12"/>
        <v>107.700000000001</v>
      </c>
      <c r="H43" s="8">
        <v>0.5483</v>
      </c>
      <c r="I43" s="25">
        <f t="shared" si="13"/>
        <v>59.1</v>
      </c>
      <c r="J43" s="8" t="s">
        <v>18</v>
      </c>
      <c r="K43" s="11" t="s">
        <v>56</v>
      </c>
      <c r="L43" s="29">
        <v>153.62</v>
      </c>
    </row>
    <row r="44" ht="15" spans="1:12">
      <c r="A44" s="8">
        <v>610</v>
      </c>
      <c r="B44" s="8">
        <v>6</v>
      </c>
      <c r="C44" s="15">
        <v>12147</v>
      </c>
      <c r="D44" s="11">
        <v>12214.1</v>
      </c>
      <c r="E44" s="16">
        <f t="shared" si="10"/>
        <v>67.1000000000004</v>
      </c>
      <c r="F44" s="8">
        <f t="shared" si="11"/>
        <v>30</v>
      </c>
      <c r="G44" s="17">
        <f t="shared" si="12"/>
        <v>37.1000000000004</v>
      </c>
      <c r="H44" s="8">
        <v>0.5483</v>
      </c>
      <c r="I44" s="25">
        <f t="shared" si="13"/>
        <v>20.3</v>
      </c>
      <c r="J44" s="8"/>
      <c r="K44" s="11" t="s">
        <v>57</v>
      </c>
      <c r="L44" s="29">
        <v>200</v>
      </c>
    </row>
    <row r="45" ht="15" spans="1:12">
      <c r="A45" s="8">
        <v>611</v>
      </c>
      <c r="B45" s="8">
        <v>5</v>
      </c>
      <c r="C45" s="15">
        <v>10488</v>
      </c>
      <c r="D45" s="11">
        <v>10543.4</v>
      </c>
      <c r="E45" s="16">
        <f t="shared" si="10"/>
        <v>55.3999999999996</v>
      </c>
      <c r="F45" s="8">
        <f t="shared" si="11"/>
        <v>25</v>
      </c>
      <c r="G45" s="17">
        <f t="shared" si="12"/>
        <v>30.3999999999996</v>
      </c>
      <c r="H45" s="8">
        <v>0.5483</v>
      </c>
      <c r="I45" s="25">
        <f t="shared" si="13"/>
        <v>16.7</v>
      </c>
      <c r="J45" s="8" t="s">
        <v>18</v>
      </c>
      <c r="K45" s="11" t="s">
        <v>58</v>
      </c>
      <c r="L45" s="29">
        <v>183.78</v>
      </c>
    </row>
    <row r="46" ht="14.25" spans="1:11">
      <c r="A46" s="8" t="s">
        <v>59</v>
      </c>
      <c r="B46" s="8"/>
      <c r="C46" s="23"/>
      <c r="D46" s="24"/>
      <c r="E46" s="14"/>
      <c r="F46" s="8"/>
      <c r="G46" s="8"/>
      <c r="H46" s="8"/>
      <c r="I46" s="25">
        <f>SUM(I4:I45)</f>
        <v>1132.2</v>
      </c>
      <c r="J46" s="8"/>
      <c r="K46" s="8"/>
    </row>
  </sheetData>
  <mergeCells count="4">
    <mergeCell ref="A1:K1"/>
    <mergeCell ref="B2:D2"/>
    <mergeCell ref="E2:K2"/>
    <mergeCell ref="A46:B46"/>
  </mergeCells>
  <conditionalFormatting sqref="K4:K45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仁21#电费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c42</cp:lastModifiedBy>
  <dcterms:created xsi:type="dcterms:W3CDTF">2017-10-21T13:53:00Z</dcterms:created>
  <dcterms:modified xsi:type="dcterms:W3CDTF">2019-07-10T07:19:40Z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