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6A电费" sheetId="1" r:id="rId1"/>
  </sheets>
  <definedNames>
    <definedName name="_xlnm.Print_Area" localSheetId="0">仁智6A电费!$A$1:$K$35</definedName>
  </definedNames>
  <calcPr calcId="144525"/>
</workbook>
</file>

<file path=xl/sharedStrings.xml><?xml version="1.0" encoding="utf-8"?>
<sst xmlns="http://schemas.openxmlformats.org/spreadsheetml/2006/main" count="90" uniqueCount="80">
  <si>
    <t>学生宿舍用电记录表</t>
  </si>
  <si>
    <t>仁智6A#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</si>
  <si>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</si>
  <si>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</si>
  <si>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</si>
  <si>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</si>
  <si>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</si>
  <si>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</si>
  <si>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</si>
  <si>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</si>
  <si>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</si>
  <si>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</si>
  <si>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</si>
  <si>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</si>
  <si>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</si>
  <si>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</si>
  <si>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</si>
  <si>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6A-101</t>
  </si>
  <si>
    <t>郭联森</t>
  </si>
  <si>
    <t>6A-102</t>
  </si>
  <si>
    <t>是</t>
  </si>
  <si>
    <t>宁晓雪</t>
  </si>
  <si>
    <t>6A-103</t>
  </si>
  <si>
    <t>王政琳</t>
  </si>
  <si>
    <t>6A-104</t>
  </si>
  <si>
    <t>蒋文凤</t>
  </si>
  <si>
    <t>6A-105</t>
  </si>
  <si>
    <t>周璐</t>
  </si>
  <si>
    <t>6A-106</t>
  </si>
  <si>
    <t>常永艳</t>
  </si>
  <si>
    <t>6A-107</t>
  </si>
  <si>
    <t>黄少英</t>
  </si>
  <si>
    <t>6A-108</t>
  </si>
  <si>
    <t>黄建霞</t>
  </si>
  <si>
    <t>6A-109</t>
  </si>
  <si>
    <t>陈秋凤</t>
  </si>
  <si>
    <t>6A-110</t>
  </si>
  <si>
    <t>黄培华</t>
  </si>
  <si>
    <t>6A-111</t>
  </si>
  <si>
    <t>郑雅娟</t>
  </si>
  <si>
    <t>6A-112</t>
  </si>
  <si>
    <t>王敏</t>
  </si>
  <si>
    <t>6A-201</t>
  </si>
  <si>
    <t>李冰洁</t>
  </si>
  <si>
    <t>6A-203</t>
  </si>
  <si>
    <t>潘志敏</t>
  </si>
  <si>
    <t>6A-204</t>
  </si>
  <si>
    <t>张远英</t>
  </si>
  <si>
    <t>6A-206</t>
  </si>
  <si>
    <t>李玉婷</t>
  </si>
  <si>
    <t>6A-207</t>
  </si>
  <si>
    <t>邱燕瑜</t>
  </si>
  <si>
    <t>6A-208</t>
  </si>
  <si>
    <t>王桂冰</t>
  </si>
  <si>
    <t>6A-209</t>
  </si>
  <si>
    <t>吴小爱</t>
  </si>
  <si>
    <t>6A-210</t>
  </si>
  <si>
    <t>何晓芸</t>
  </si>
  <si>
    <t>6A-211</t>
  </si>
  <si>
    <t>张颖</t>
  </si>
  <si>
    <t>6A-212</t>
  </si>
  <si>
    <t>王林林</t>
  </si>
  <si>
    <t>6A-213</t>
  </si>
  <si>
    <t>郑秀香</t>
  </si>
  <si>
    <t>6A-308</t>
  </si>
  <si>
    <t>黄梦茹</t>
  </si>
  <si>
    <t>6A-312</t>
  </si>
  <si>
    <t>魏千慧</t>
  </si>
  <si>
    <t>6A-402</t>
  </si>
  <si>
    <t>陈丽卿</t>
  </si>
  <si>
    <t>6A-403</t>
  </si>
  <si>
    <t>苏美旭</t>
  </si>
  <si>
    <t>6A-404</t>
  </si>
  <si>
    <t>陈晓玲（15物流管理）</t>
  </si>
  <si>
    <t>6A-405</t>
  </si>
  <si>
    <t>黄楠妮</t>
  </si>
  <si>
    <t>6A-412</t>
  </si>
  <si>
    <t>吴龙婷</t>
  </si>
  <si>
    <t>6A-512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</si>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</sst>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_ 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0"/>
      <color rgb="FF000000"/>
      <name val="Arial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31" fillId="18" borderId="6" applyNumberFormat="0" applyAlignment="0" applyProtection="0">
      <alignment vertical="center"/>
    </xf>
    <xf numFmtId="0" fontId="30" fillId="33" borderId="1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8" fontId="6" fillId="2" borderId="1" xfId="4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top" wrapText="1" readingOrder="1"/>
    </xf>
    <xf numFmtId="178" fontId="8" fillId="0" borderId="2" xfId="0" applyNumberFormat="1" applyFont="1" applyFill="1" applyBorder="1" applyAlignment="1">
      <alignment horizontal="center" vertical="top" wrapText="1" readingOrder="1"/>
    </xf>
    <xf numFmtId="176" fontId="6" fillId="0" borderId="1" xfId="49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top" wrapText="1" readingOrder="1"/>
    </xf>
    <xf numFmtId="0" fontId="9" fillId="0" borderId="1" xfId="49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top" wrapText="1" readingOrder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M9" sqref="M9"/>
    </sheetView>
  </sheetViews>
  <sheetFormatPr defaultColWidth="9" defaultRowHeight="14.25"/>
  <cols>
    <col min="1" max="1" width="7.88333333333333" style="6" customWidth="1"/>
    <col min="2" max="2" width="4.63333333333333" style="7" customWidth="1"/>
    <col min="3" max="3" width="9.13333333333333" style="8" customWidth="1"/>
    <col min="4" max="4" width="9.13333333333333" style="9" customWidth="1"/>
    <col min="5" max="7" width="6.63333333333333" style="6" customWidth="1"/>
    <col min="8" max="8" width="7.38333333333333" style="6" customWidth="1"/>
    <col min="9" max="9" width="10.3833333333333" style="10"/>
    <col min="10" max="10" width="14.625" style="6" customWidth="1"/>
    <col min="11" max="11" width="22.625" style="6" customWidth="1"/>
    <col min="12" max="12" width="11.5" style="6" customWidth="1"/>
    <col min="13" max="13" width="8.875" style="6" customWidth="1"/>
    <col min="14" max="16384" width="9" style="6"/>
  </cols>
  <sheetData>
    <row r="1" ht="20.25" spans="1:11">
      <c r="A1" s="11" t="s">
        <v>0</v>
      </c>
      <c r="B1" s="12"/>
      <c r="C1" s="11"/>
      <c r="D1" s="13"/>
      <c r="E1" s="11"/>
      <c r="F1" s="11"/>
      <c r="G1" s="11"/>
      <c r="H1" s="11"/>
      <c r="I1" s="11"/>
      <c r="J1" s="11"/>
      <c r="K1" s="11"/>
    </row>
    <row r="2" spans="1:11">
      <c r="A2" s="14" t="s">
        <v>1</v>
      </c>
      <c r="B2" s="15" t="s">
        <v>2</v>
      </c>
      <c r="C2" s="16"/>
      <c r="D2" s="13"/>
      <c r="E2" s="17" t="s">
        <v>3</v>
      </c>
      <c r="F2" s="17"/>
      <c r="G2" s="17"/>
      <c r="H2" s="17"/>
      <c r="I2" s="17"/>
      <c r="J2" s="17"/>
      <c r="K2" s="17"/>
    </row>
    <row r="3" s="1" customFormat="1" ht="29" customHeight="1" spans="1:13">
      <c r="A3" s="18" t="s">
        <v>4</v>
      </c>
      <c r="B3" s="19" t="s">
        <v>5</v>
      </c>
      <c r="C3" s="20" t="s">
        <v>6</v>
      </c>
      <c r="D3" s="21" t="s">
        <v>7</v>
      </c>
      <c r="E3" s="22" t="s">
        <v>8</v>
      </c>
      <c r="F3" s="22" t="s">
        <v>9</v>
      </c>
      <c r="G3" s="23" t="s">
        <v>10</v>
      </c>
      <c r="H3" s="23" t="s">
        <v>11</v>
      </c>
      <c r="I3" s="37" t="s">
        <v>12</v>
      </c>
      <c r="J3" s="38" t="s">
        <v>13</v>
      </c>
      <c r="K3" s="17" t="s">
        <v>14</v>
      </c>
      <c r="L3" s="17" t="s">
        <v>15</v>
      </c>
      <c r="M3" s="39" t="s">
        <v>16</v>
      </c>
    </row>
    <row r="4" s="2" customFormat="1" spans="1:13">
      <c r="A4" s="24" t="s">
        <v>17</v>
      </c>
      <c r="B4" s="25">
        <v>6</v>
      </c>
      <c r="C4" s="26">
        <v>1639</v>
      </c>
      <c r="D4" s="27">
        <v>1716.01</v>
      </c>
      <c r="E4" s="28">
        <f t="shared" ref="E4:E18" si="0">D4-C4</f>
        <v>77.01</v>
      </c>
      <c r="F4" s="28">
        <f t="shared" ref="F4:F18" si="1">B4*5*1</f>
        <v>30</v>
      </c>
      <c r="G4" s="29">
        <f t="shared" ref="G4:G18" si="2">IF(E4-F4&lt;0,0,E4-F4)</f>
        <v>47.01</v>
      </c>
      <c r="H4" s="24">
        <f>H12</f>
        <v>0.5483</v>
      </c>
      <c r="I4" s="40">
        <f t="shared" ref="I4:I18" si="3">ROUND(H4*G4,1)</f>
        <v>25.8</v>
      </c>
      <c r="J4" s="24"/>
      <c r="K4" s="41" t="s">
        <v>18</v>
      </c>
      <c r="L4" s="42">
        <v>600</v>
      </c>
      <c r="M4" s="43"/>
    </row>
    <row r="5" spans="1:13">
      <c r="A5" s="30" t="s">
        <v>19</v>
      </c>
      <c r="B5" s="25">
        <v>6</v>
      </c>
      <c r="C5" s="26">
        <v>2429</v>
      </c>
      <c r="D5" s="27">
        <v>2509.12</v>
      </c>
      <c r="E5" s="28">
        <f t="shared" si="0"/>
        <v>80.1199999999999</v>
      </c>
      <c r="F5" s="28">
        <f t="shared" si="1"/>
        <v>30</v>
      </c>
      <c r="G5" s="29">
        <f t="shared" si="2"/>
        <v>50.1199999999999</v>
      </c>
      <c r="H5" s="30">
        <f>H13</f>
        <v>0.5483</v>
      </c>
      <c r="I5" s="40">
        <f t="shared" si="3"/>
        <v>27.5</v>
      </c>
      <c r="J5" s="30" t="s">
        <v>20</v>
      </c>
      <c r="K5" s="44" t="s">
        <v>21</v>
      </c>
      <c r="L5" s="42">
        <v>172.5</v>
      </c>
      <c r="M5" s="45"/>
    </row>
    <row r="6" spans="1:13">
      <c r="A6" s="30" t="s">
        <v>22</v>
      </c>
      <c r="B6" s="25">
        <v>6</v>
      </c>
      <c r="C6" s="26">
        <v>2059</v>
      </c>
      <c r="D6" s="27">
        <v>2182.77</v>
      </c>
      <c r="E6" s="28">
        <f t="shared" si="0"/>
        <v>123.77</v>
      </c>
      <c r="F6" s="28">
        <f t="shared" si="1"/>
        <v>30</v>
      </c>
      <c r="G6" s="29">
        <f t="shared" si="2"/>
        <v>93.77</v>
      </c>
      <c r="H6" s="30">
        <v>0.5483</v>
      </c>
      <c r="I6" s="40">
        <f t="shared" si="3"/>
        <v>51.4</v>
      </c>
      <c r="J6" s="30"/>
      <c r="K6" s="46" t="s">
        <v>23</v>
      </c>
      <c r="L6" s="42">
        <v>200.41</v>
      </c>
      <c r="M6" s="45"/>
    </row>
    <row r="7" spans="1:13">
      <c r="A7" s="30" t="s">
        <v>24</v>
      </c>
      <c r="B7" s="25">
        <v>6</v>
      </c>
      <c r="C7" s="26">
        <v>1642</v>
      </c>
      <c r="D7" s="27">
        <v>1757.96</v>
      </c>
      <c r="E7" s="28">
        <f t="shared" si="0"/>
        <v>115.96</v>
      </c>
      <c r="F7" s="28">
        <f t="shared" si="1"/>
        <v>30</v>
      </c>
      <c r="G7" s="29">
        <f t="shared" si="2"/>
        <v>85.96</v>
      </c>
      <c r="H7" s="30">
        <v>0.5483</v>
      </c>
      <c r="I7" s="40">
        <f t="shared" si="3"/>
        <v>47.1</v>
      </c>
      <c r="J7" s="30"/>
      <c r="K7" s="41" t="s">
        <v>25</v>
      </c>
      <c r="L7" s="47">
        <v>200</v>
      </c>
      <c r="M7" s="45"/>
    </row>
    <row r="8" spans="1:13">
      <c r="A8" s="30" t="s">
        <v>26</v>
      </c>
      <c r="B8" s="25">
        <v>6</v>
      </c>
      <c r="C8" s="26">
        <v>603</v>
      </c>
      <c r="D8" s="27">
        <v>604.26</v>
      </c>
      <c r="E8" s="28">
        <f t="shared" si="0"/>
        <v>1.25999999999999</v>
      </c>
      <c r="F8" s="28">
        <f t="shared" si="1"/>
        <v>30</v>
      </c>
      <c r="G8" s="29">
        <f t="shared" si="2"/>
        <v>0</v>
      </c>
      <c r="H8" s="30">
        <v>0.5483</v>
      </c>
      <c r="I8" s="40">
        <f t="shared" si="3"/>
        <v>0</v>
      </c>
      <c r="J8" s="30"/>
      <c r="K8" s="41" t="s">
        <v>27</v>
      </c>
      <c r="L8" s="42">
        <v>18.5</v>
      </c>
      <c r="M8" s="45"/>
    </row>
    <row r="9" spans="1:13">
      <c r="A9" s="30" t="s">
        <v>28</v>
      </c>
      <c r="B9" s="25">
        <v>5</v>
      </c>
      <c r="C9" s="26">
        <v>1346</v>
      </c>
      <c r="D9" s="27">
        <v>1394.21</v>
      </c>
      <c r="E9" s="28">
        <f t="shared" si="0"/>
        <v>48.21</v>
      </c>
      <c r="F9" s="28">
        <f t="shared" si="1"/>
        <v>25</v>
      </c>
      <c r="G9" s="29">
        <f t="shared" si="2"/>
        <v>23.21</v>
      </c>
      <c r="H9" s="30">
        <v>0.5483</v>
      </c>
      <c r="I9" s="40">
        <f t="shared" si="3"/>
        <v>12.7</v>
      </c>
      <c r="J9" s="30"/>
      <c r="K9" s="41" t="s">
        <v>29</v>
      </c>
      <c r="L9" s="42">
        <v>135</v>
      </c>
      <c r="M9" s="45"/>
    </row>
    <row r="10" spans="1:13">
      <c r="A10" s="30" t="s">
        <v>30</v>
      </c>
      <c r="B10" s="25">
        <v>6</v>
      </c>
      <c r="C10" s="26">
        <v>2010</v>
      </c>
      <c r="D10" s="27">
        <v>2081.82</v>
      </c>
      <c r="E10" s="28">
        <f t="shared" si="0"/>
        <v>71.8200000000002</v>
      </c>
      <c r="F10" s="28">
        <f t="shared" si="1"/>
        <v>30</v>
      </c>
      <c r="G10" s="29">
        <f t="shared" si="2"/>
        <v>41.8200000000002</v>
      </c>
      <c r="H10" s="30">
        <f>H17</f>
        <v>0.5483</v>
      </c>
      <c r="I10" s="40">
        <f t="shared" si="3"/>
        <v>22.9</v>
      </c>
      <c r="J10" s="30"/>
      <c r="K10" s="44" t="s">
        <v>31</v>
      </c>
      <c r="L10" s="42">
        <v>124.31</v>
      </c>
      <c r="M10" s="45"/>
    </row>
    <row r="11" s="3" customFormat="1" spans="1:13">
      <c r="A11" s="30" t="s">
        <v>32</v>
      </c>
      <c r="B11" s="25">
        <v>6</v>
      </c>
      <c r="C11" s="26">
        <v>1965</v>
      </c>
      <c r="D11" s="27">
        <v>2074.1</v>
      </c>
      <c r="E11" s="28">
        <f t="shared" si="0"/>
        <v>109.1</v>
      </c>
      <c r="F11" s="28">
        <f t="shared" si="1"/>
        <v>30</v>
      </c>
      <c r="G11" s="29">
        <f t="shared" si="2"/>
        <v>79.0999999999999</v>
      </c>
      <c r="H11" s="30">
        <f>H18</f>
        <v>0.5483</v>
      </c>
      <c r="I11" s="40">
        <f t="shared" si="3"/>
        <v>43.4</v>
      </c>
      <c r="J11" s="30"/>
      <c r="K11" s="44" t="s">
        <v>33</v>
      </c>
      <c r="L11" s="42">
        <v>200</v>
      </c>
      <c r="M11" s="48"/>
    </row>
    <row r="12" spans="1:13">
      <c r="A12" s="30" t="s">
        <v>34</v>
      </c>
      <c r="B12" s="25">
        <v>6</v>
      </c>
      <c r="C12" s="26">
        <v>1484</v>
      </c>
      <c r="D12" s="27">
        <v>1513.82</v>
      </c>
      <c r="E12" s="28">
        <f t="shared" si="0"/>
        <v>29.8199999999999</v>
      </c>
      <c r="F12" s="28">
        <f t="shared" si="1"/>
        <v>30</v>
      </c>
      <c r="G12" s="29">
        <f t="shared" si="2"/>
        <v>0</v>
      </c>
      <c r="H12" s="30">
        <v>0.5483</v>
      </c>
      <c r="I12" s="40">
        <f t="shared" si="3"/>
        <v>0</v>
      </c>
      <c r="J12" s="30"/>
      <c r="K12" s="41" t="s">
        <v>35</v>
      </c>
      <c r="L12" s="41">
        <v>200</v>
      </c>
      <c r="M12" s="45"/>
    </row>
    <row r="13" spans="1:13">
      <c r="A13" s="30" t="s">
        <v>36</v>
      </c>
      <c r="B13" s="25">
        <v>6</v>
      </c>
      <c r="C13" s="26">
        <v>1423</v>
      </c>
      <c r="D13" s="27">
        <v>1424.22</v>
      </c>
      <c r="E13" s="28">
        <f t="shared" si="0"/>
        <v>1.22000000000003</v>
      </c>
      <c r="F13" s="28">
        <f t="shared" si="1"/>
        <v>30</v>
      </c>
      <c r="G13" s="29">
        <f t="shared" si="2"/>
        <v>0</v>
      </c>
      <c r="H13" s="30">
        <v>0.5483</v>
      </c>
      <c r="I13" s="40">
        <f t="shared" si="3"/>
        <v>0</v>
      </c>
      <c r="J13" s="30"/>
      <c r="K13" s="41" t="s">
        <v>37</v>
      </c>
      <c r="L13" s="47">
        <v>200</v>
      </c>
      <c r="M13" s="45"/>
    </row>
    <row r="14" spans="1:13">
      <c r="A14" s="30" t="s">
        <v>38</v>
      </c>
      <c r="B14" s="25">
        <v>6</v>
      </c>
      <c r="C14" s="26">
        <v>1084</v>
      </c>
      <c r="D14" s="27">
        <v>1197.34</v>
      </c>
      <c r="E14" s="28">
        <f t="shared" si="0"/>
        <v>113.34</v>
      </c>
      <c r="F14" s="28">
        <f t="shared" si="1"/>
        <v>30</v>
      </c>
      <c r="G14" s="29">
        <f t="shared" si="2"/>
        <v>83.3399999999999</v>
      </c>
      <c r="H14" s="30">
        <v>0.5483</v>
      </c>
      <c r="I14" s="40">
        <f t="shared" si="3"/>
        <v>45.7</v>
      </c>
      <c r="J14" s="30" t="s">
        <v>20</v>
      </c>
      <c r="K14" s="46" t="s">
        <v>39</v>
      </c>
      <c r="L14" s="42">
        <v>154.6</v>
      </c>
      <c r="M14" s="45"/>
    </row>
    <row r="15" spans="1:13">
      <c r="A15" s="30" t="s">
        <v>40</v>
      </c>
      <c r="B15" s="25">
        <v>6</v>
      </c>
      <c r="C15" s="26">
        <v>1511</v>
      </c>
      <c r="D15" s="27">
        <v>1568.06</v>
      </c>
      <c r="E15" s="28">
        <f t="shared" si="0"/>
        <v>57.0599999999999</v>
      </c>
      <c r="F15" s="28">
        <f t="shared" si="1"/>
        <v>30</v>
      </c>
      <c r="G15" s="29">
        <f t="shared" si="2"/>
        <v>27.0599999999999</v>
      </c>
      <c r="H15" s="30">
        <v>0.5483</v>
      </c>
      <c r="I15" s="40">
        <f t="shared" si="3"/>
        <v>14.8</v>
      </c>
      <c r="J15" s="30"/>
      <c r="K15" s="41" t="s">
        <v>41</v>
      </c>
      <c r="L15" s="47">
        <v>200</v>
      </c>
      <c r="M15" s="45"/>
    </row>
    <row r="16" s="4" customFormat="1" spans="1:13">
      <c r="A16" s="30" t="s">
        <v>42</v>
      </c>
      <c r="B16" s="25">
        <v>5</v>
      </c>
      <c r="C16" s="26">
        <v>1482</v>
      </c>
      <c r="D16" s="27">
        <v>1592.76</v>
      </c>
      <c r="E16" s="28">
        <f t="shared" si="0"/>
        <v>110.76</v>
      </c>
      <c r="F16" s="28">
        <f t="shared" si="1"/>
        <v>25</v>
      </c>
      <c r="G16" s="29">
        <f t="shared" si="2"/>
        <v>85.76</v>
      </c>
      <c r="H16" s="30">
        <v>0.5483</v>
      </c>
      <c r="I16" s="40">
        <f t="shared" si="3"/>
        <v>47</v>
      </c>
      <c r="J16" s="30" t="s">
        <v>20</v>
      </c>
      <c r="K16" s="41" t="s">
        <v>43</v>
      </c>
      <c r="L16" s="42">
        <v>153</v>
      </c>
      <c r="M16" s="49"/>
    </row>
    <row r="17" spans="1:13">
      <c r="A17" s="30" t="s">
        <v>44</v>
      </c>
      <c r="B17" s="25">
        <v>6</v>
      </c>
      <c r="C17" s="26">
        <v>1657</v>
      </c>
      <c r="D17" s="27">
        <v>1700.57</v>
      </c>
      <c r="E17" s="28">
        <f t="shared" si="0"/>
        <v>43.5699999999999</v>
      </c>
      <c r="F17" s="28">
        <f t="shared" si="1"/>
        <v>30</v>
      </c>
      <c r="G17" s="29">
        <f t="shared" si="2"/>
        <v>13.5699999999999</v>
      </c>
      <c r="H17" s="30">
        <v>0.5483</v>
      </c>
      <c r="I17" s="40">
        <f t="shared" si="3"/>
        <v>7.4</v>
      </c>
      <c r="J17" s="30" t="s">
        <v>20</v>
      </c>
      <c r="K17" s="46" t="s">
        <v>45</v>
      </c>
      <c r="L17" s="42">
        <v>193.2</v>
      </c>
      <c r="M17" s="45"/>
    </row>
    <row r="18" spans="1:13">
      <c r="A18" s="30" t="s">
        <v>46</v>
      </c>
      <c r="B18" s="25">
        <v>6</v>
      </c>
      <c r="C18" s="26">
        <v>2667</v>
      </c>
      <c r="D18" s="27">
        <v>2755.59</v>
      </c>
      <c r="E18" s="28">
        <f t="shared" si="0"/>
        <v>88.5900000000001</v>
      </c>
      <c r="F18" s="28">
        <f t="shared" si="1"/>
        <v>30</v>
      </c>
      <c r="G18" s="29">
        <f t="shared" si="2"/>
        <v>58.5900000000001</v>
      </c>
      <c r="H18" s="30">
        <v>0.5483</v>
      </c>
      <c r="I18" s="40">
        <f t="shared" si="3"/>
        <v>32.1</v>
      </c>
      <c r="J18" s="30"/>
      <c r="K18" s="44" t="s">
        <v>47</v>
      </c>
      <c r="L18" s="42">
        <v>167.9</v>
      </c>
      <c r="M18" s="45"/>
    </row>
    <row r="19" spans="1:13">
      <c r="A19" s="30" t="s">
        <v>48</v>
      </c>
      <c r="B19" s="25">
        <v>6</v>
      </c>
      <c r="C19" s="26">
        <v>1216</v>
      </c>
      <c r="D19" s="27">
        <v>1250.94</v>
      </c>
      <c r="E19" s="28">
        <f t="shared" ref="E19:E34" si="4">D19-C19</f>
        <v>34.9400000000001</v>
      </c>
      <c r="F19" s="28">
        <f t="shared" ref="F19:F34" si="5">B19*5*1</f>
        <v>30</v>
      </c>
      <c r="G19" s="29">
        <f t="shared" ref="G19:G34" si="6">IF(E19-F19&lt;0,0,E19-F19)</f>
        <v>4.94000000000005</v>
      </c>
      <c r="H19" s="30">
        <v>0.5483</v>
      </c>
      <c r="I19" s="40">
        <f t="shared" ref="I19:I34" si="7">ROUND(H19*G19,1)</f>
        <v>2.7</v>
      </c>
      <c r="J19" s="30" t="s">
        <v>20</v>
      </c>
      <c r="K19" s="41" t="s">
        <v>49</v>
      </c>
      <c r="L19" s="42">
        <v>202</v>
      </c>
      <c r="M19" s="45"/>
    </row>
    <row r="20" s="3" customFormat="1" ht="13.5" customHeight="1" spans="1:13">
      <c r="A20" s="30" t="s">
        <v>50</v>
      </c>
      <c r="B20" s="25">
        <v>6</v>
      </c>
      <c r="C20" s="26">
        <v>1426</v>
      </c>
      <c r="D20" s="27">
        <v>1449.97</v>
      </c>
      <c r="E20" s="28">
        <f t="shared" si="4"/>
        <v>23.97</v>
      </c>
      <c r="F20" s="28">
        <f t="shared" si="5"/>
        <v>30</v>
      </c>
      <c r="G20" s="29">
        <f t="shared" si="6"/>
        <v>0</v>
      </c>
      <c r="H20" s="30">
        <v>0.5483</v>
      </c>
      <c r="I20" s="40">
        <f t="shared" si="7"/>
        <v>0</v>
      </c>
      <c r="J20" s="30"/>
      <c r="K20" s="46" t="s">
        <v>51</v>
      </c>
      <c r="L20" s="50">
        <v>200</v>
      </c>
      <c r="M20" s="48"/>
    </row>
    <row r="21" spans="1:13">
      <c r="A21" s="30" t="s">
        <v>52</v>
      </c>
      <c r="B21" s="25">
        <v>6</v>
      </c>
      <c r="C21" s="26">
        <v>1708</v>
      </c>
      <c r="D21" s="27">
        <v>1769.66</v>
      </c>
      <c r="E21" s="28">
        <f t="shared" si="4"/>
        <v>61.6600000000001</v>
      </c>
      <c r="F21" s="28">
        <f t="shared" si="5"/>
        <v>30</v>
      </c>
      <c r="G21" s="29">
        <f t="shared" si="6"/>
        <v>31.6600000000001</v>
      </c>
      <c r="H21" s="30">
        <v>0.5483</v>
      </c>
      <c r="I21" s="40">
        <f t="shared" si="7"/>
        <v>17.4</v>
      </c>
      <c r="J21" s="30"/>
      <c r="K21" s="41" t="s">
        <v>53</v>
      </c>
      <c r="L21" s="47">
        <v>200</v>
      </c>
      <c r="M21" s="45"/>
    </row>
    <row r="22" spans="1:13">
      <c r="A22" s="30" t="s">
        <v>54</v>
      </c>
      <c r="B22" s="25">
        <v>6</v>
      </c>
      <c r="C22" s="26">
        <v>1613</v>
      </c>
      <c r="D22" s="27">
        <v>1684.87</v>
      </c>
      <c r="E22" s="28">
        <f t="shared" si="4"/>
        <v>71.8699999999999</v>
      </c>
      <c r="F22" s="28">
        <f t="shared" si="5"/>
        <v>30</v>
      </c>
      <c r="G22" s="29">
        <f t="shared" si="6"/>
        <v>41.8699999999999</v>
      </c>
      <c r="H22" s="30">
        <v>0.5483</v>
      </c>
      <c r="I22" s="40">
        <f t="shared" si="7"/>
        <v>23</v>
      </c>
      <c r="J22" s="30" t="s">
        <v>20</v>
      </c>
      <c r="K22" s="41" t="s">
        <v>55</v>
      </c>
      <c r="L22" s="47">
        <v>177</v>
      </c>
      <c r="M22" s="45"/>
    </row>
    <row r="23" s="4" customFormat="1" spans="1:13">
      <c r="A23" s="30" t="s">
        <v>56</v>
      </c>
      <c r="B23" s="25">
        <v>6</v>
      </c>
      <c r="C23" s="26">
        <v>1951</v>
      </c>
      <c r="D23" s="27">
        <v>2010.68</v>
      </c>
      <c r="E23" s="28">
        <f t="shared" si="4"/>
        <v>59.6800000000001</v>
      </c>
      <c r="F23" s="28">
        <f t="shared" si="5"/>
        <v>30</v>
      </c>
      <c r="G23" s="29">
        <f t="shared" si="6"/>
        <v>29.6800000000001</v>
      </c>
      <c r="H23" s="30">
        <v>0.5483</v>
      </c>
      <c r="I23" s="40">
        <f t="shared" si="7"/>
        <v>16.3</v>
      </c>
      <c r="J23" s="30"/>
      <c r="K23" s="44" t="s">
        <v>57</v>
      </c>
      <c r="L23" s="51">
        <v>222</v>
      </c>
      <c r="M23" s="49"/>
    </row>
    <row r="24" spans="1:13">
      <c r="A24" s="30" t="s">
        <v>58</v>
      </c>
      <c r="B24" s="25">
        <v>6</v>
      </c>
      <c r="C24" s="26">
        <v>1144</v>
      </c>
      <c r="D24" s="27">
        <v>1186.56</v>
      </c>
      <c r="E24" s="28">
        <f t="shared" si="4"/>
        <v>42.5599999999999</v>
      </c>
      <c r="F24" s="28">
        <f t="shared" si="5"/>
        <v>30</v>
      </c>
      <c r="G24" s="29">
        <f t="shared" si="6"/>
        <v>12.5599999999999</v>
      </c>
      <c r="H24" s="30">
        <v>0.5483</v>
      </c>
      <c r="I24" s="40">
        <f t="shared" si="7"/>
        <v>6.9</v>
      </c>
      <c r="J24" s="30"/>
      <c r="K24" s="46" t="s">
        <v>59</v>
      </c>
      <c r="L24" s="47">
        <v>200</v>
      </c>
      <c r="M24" s="45"/>
    </row>
    <row r="25" spans="1:13">
      <c r="A25" s="30" t="s">
        <v>60</v>
      </c>
      <c r="B25" s="25">
        <v>6</v>
      </c>
      <c r="C25" s="26">
        <v>2116</v>
      </c>
      <c r="D25" s="27">
        <v>2225.58</v>
      </c>
      <c r="E25" s="28">
        <f t="shared" si="4"/>
        <v>109.58</v>
      </c>
      <c r="F25" s="28">
        <f t="shared" si="5"/>
        <v>30</v>
      </c>
      <c r="G25" s="29">
        <f t="shared" si="6"/>
        <v>79.5799999999999</v>
      </c>
      <c r="H25" s="30">
        <v>0.5483</v>
      </c>
      <c r="I25" s="40">
        <f t="shared" si="7"/>
        <v>43.6</v>
      </c>
      <c r="J25" s="30"/>
      <c r="K25" s="46" t="s">
        <v>61</v>
      </c>
      <c r="L25" s="42">
        <v>201.9</v>
      </c>
      <c r="M25" s="45"/>
    </row>
    <row r="26" spans="1:13">
      <c r="A26" s="30" t="s">
        <v>62</v>
      </c>
      <c r="B26" s="25">
        <v>6</v>
      </c>
      <c r="C26" s="26">
        <v>1612</v>
      </c>
      <c r="D26" s="27">
        <v>1676.58</v>
      </c>
      <c r="E26" s="28">
        <f t="shared" si="4"/>
        <v>64.5799999999999</v>
      </c>
      <c r="F26" s="28">
        <f t="shared" si="5"/>
        <v>30</v>
      </c>
      <c r="G26" s="29">
        <f t="shared" si="6"/>
        <v>34.5799999999999</v>
      </c>
      <c r="H26" s="30">
        <v>0.5483</v>
      </c>
      <c r="I26" s="40">
        <f t="shared" si="7"/>
        <v>19</v>
      </c>
      <c r="J26" s="30" t="s">
        <v>20</v>
      </c>
      <c r="K26" s="46" t="s">
        <v>63</v>
      </c>
      <c r="L26" s="42">
        <v>234.8</v>
      </c>
      <c r="M26" s="45"/>
    </row>
    <row r="27" s="4" customFormat="1" spans="1:13">
      <c r="A27" s="30" t="s">
        <v>64</v>
      </c>
      <c r="B27" s="25">
        <v>6</v>
      </c>
      <c r="C27" s="26">
        <v>2102</v>
      </c>
      <c r="D27" s="27">
        <v>2280.44</v>
      </c>
      <c r="E27" s="28">
        <f t="shared" si="4"/>
        <v>178.44</v>
      </c>
      <c r="F27" s="28">
        <f t="shared" si="5"/>
        <v>30</v>
      </c>
      <c r="G27" s="29">
        <f t="shared" si="6"/>
        <v>148.44</v>
      </c>
      <c r="H27" s="30">
        <v>0.5483</v>
      </c>
      <c r="I27" s="40">
        <f t="shared" si="7"/>
        <v>81.4</v>
      </c>
      <c r="J27" s="30" t="s">
        <v>20</v>
      </c>
      <c r="K27" s="44" t="s">
        <v>65</v>
      </c>
      <c r="L27" s="42">
        <v>118.6</v>
      </c>
      <c r="M27" s="49"/>
    </row>
    <row r="28" s="3" customFormat="1" spans="1:13">
      <c r="A28" s="30" t="s">
        <v>66</v>
      </c>
      <c r="B28" s="25">
        <v>6</v>
      </c>
      <c r="C28" s="26">
        <v>1856</v>
      </c>
      <c r="D28" s="27">
        <v>1917.57</v>
      </c>
      <c r="E28" s="28">
        <f t="shared" si="4"/>
        <v>61.5699999999999</v>
      </c>
      <c r="F28" s="28">
        <f t="shared" si="5"/>
        <v>30</v>
      </c>
      <c r="G28" s="29">
        <f t="shared" si="6"/>
        <v>31.5699999999999</v>
      </c>
      <c r="H28" s="30">
        <v>0.5483</v>
      </c>
      <c r="I28" s="40">
        <f t="shared" si="7"/>
        <v>17.3</v>
      </c>
      <c r="J28" s="30" t="s">
        <v>20</v>
      </c>
      <c r="K28" s="46" t="s">
        <v>67</v>
      </c>
      <c r="L28" s="42">
        <v>182.7</v>
      </c>
      <c r="M28" s="48"/>
    </row>
    <row r="29" spans="1:13">
      <c r="A29" s="30" t="s">
        <v>68</v>
      </c>
      <c r="B29" s="25">
        <v>6</v>
      </c>
      <c r="C29" s="26">
        <v>1592</v>
      </c>
      <c r="D29" s="27">
        <v>1608.01</v>
      </c>
      <c r="E29" s="28">
        <f t="shared" si="4"/>
        <v>16.01</v>
      </c>
      <c r="F29" s="28">
        <f t="shared" si="5"/>
        <v>30</v>
      </c>
      <c r="G29" s="29">
        <f t="shared" si="6"/>
        <v>0</v>
      </c>
      <c r="H29" s="30">
        <v>0.5483</v>
      </c>
      <c r="I29" s="40">
        <f t="shared" si="7"/>
        <v>0</v>
      </c>
      <c r="J29" s="30" t="s">
        <v>20</v>
      </c>
      <c r="K29" s="46" t="s">
        <v>69</v>
      </c>
      <c r="L29" s="42">
        <v>200.81</v>
      </c>
      <c r="M29" s="45"/>
    </row>
    <row r="30" spans="1:13">
      <c r="A30" s="30" t="s">
        <v>70</v>
      </c>
      <c r="B30" s="25">
        <v>6</v>
      </c>
      <c r="C30" s="26">
        <v>2062</v>
      </c>
      <c r="D30" s="27">
        <v>2140.27</v>
      </c>
      <c r="E30" s="28">
        <f t="shared" si="4"/>
        <v>78.27</v>
      </c>
      <c r="F30" s="28">
        <f t="shared" si="5"/>
        <v>30</v>
      </c>
      <c r="G30" s="29">
        <f t="shared" si="6"/>
        <v>48.27</v>
      </c>
      <c r="H30" s="30">
        <v>0.5483</v>
      </c>
      <c r="I30" s="40">
        <f t="shared" si="7"/>
        <v>26.5</v>
      </c>
      <c r="J30" s="30" t="s">
        <v>20</v>
      </c>
      <c r="K30" s="46" t="s">
        <v>71</v>
      </c>
      <c r="L30" s="42">
        <v>173.5</v>
      </c>
      <c r="M30" s="45"/>
    </row>
    <row r="31" spans="1:13">
      <c r="A31" s="30" t="s">
        <v>72</v>
      </c>
      <c r="B31" s="25">
        <v>6</v>
      </c>
      <c r="C31" s="26">
        <v>1926</v>
      </c>
      <c r="D31" s="27">
        <v>2016.9</v>
      </c>
      <c r="E31" s="28">
        <f t="shared" si="4"/>
        <v>90.9000000000001</v>
      </c>
      <c r="F31" s="28">
        <f t="shared" si="5"/>
        <v>30</v>
      </c>
      <c r="G31" s="29">
        <f t="shared" si="6"/>
        <v>60.9000000000001</v>
      </c>
      <c r="H31" s="30">
        <v>0.5483</v>
      </c>
      <c r="I31" s="40">
        <f t="shared" si="7"/>
        <v>33.4</v>
      </c>
      <c r="J31" s="30"/>
      <c r="K31" s="46" t="s">
        <v>73</v>
      </c>
      <c r="L31" s="42">
        <v>165.7</v>
      </c>
      <c r="M31" s="45"/>
    </row>
    <row r="32" spans="1:13">
      <c r="A32" s="30" t="s">
        <v>74</v>
      </c>
      <c r="B32" s="25">
        <v>6</v>
      </c>
      <c r="C32" s="26">
        <v>1892</v>
      </c>
      <c r="D32" s="27">
        <v>1939</v>
      </c>
      <c r="E32" s="28">
        <f t="shared" si="4"/>
        <v>47</v>
      </c>
      <c r="F32" s="28">
        <f t="shared" si="5"/>
        <v>30</v>
      </c>
      <c r="G32" s="29">
        <f t="shared" si="6"/>
        <v>17</v>
      </c>
      <c r="H32" s="30">
        <v>0.5483</v>
      </c>
      <c r="I32" s="40">
        <f t="shared" si="7"/>
        <v>9.3</v>
      </c>
      <c r="J32" s="30"/>
      <c r="K32" s="46" t="s">
        <v>75</v>
      </c>
      <c r="L32" s="42">
        <v>203.73</v>
      </c>
      <c r="M32" s="45"/>
    </row>
    <row r="33" s="5" customFormat="1" spans="1:13">
      <c r="A33" s="30" t="s">
        <v>76</v>
      </c>
      <c r="B33" s="31">
        <v>6</v>
      </c>
      <c r="C33" s="26">
        <v>1539</v>
      </c>
      <c r="D33" s="27">
        <v>1646.21</v>
      </c>
      <c r="E33" s="28">
        <f t="shared" si="4"/>
        <v>107.21</v>
      </c>
      <c r="F33" s="28">
        <f t="shared" si="5"/>
        <v>30</v>
      </c>
      <c r="G33" s="29">
        <f t="shared" si="6"/>
        <v>77.21</v>
      </c>
      <c r="H33" s="30">
        <v>0.5483</v>
      </c>
      <c r="I33" s="40">
        <f t="shared" si="7"/>
        <v>42.3</v>
      </c>
      <c r="J33" s="30"/>
      <c r="K33" s="41" t="s">
        <v>77</v>
      </c>
      <c r="L33" s="42">
        <v>237.8</v>
      </c>
      <c r="M33" s="52"/>
    </row>
    <row r="34" spans="1:13">
      <c r="A34" s="30" t="s">
        <v>78</v>
      </c>
      <c r="B34" s="25">
        <v>6</v>
      </c>
      <c r="C34" s="26">
        <v>3283</v>
      </c>
      <c r="D34" s="32">
        <v>3437</v>
      </c>
      <c r="E34" s="28">
        <f t="shared" si="4"/>
        <v>154</v>
      </c>
      <c r="F34" s="28">
        <f t="shared" si="5"/>
        <v>30</v>
      </c>
      <c r="G34" s="29">
        <f t="shared" si="6"/>
        <v>124</v>
      </c>
      <c r="H34" s="30">
        <v>0.5483</v>
      </c>
      <c r="I34" s="40">
        <f t="shared" si="7"/>
        <v>68</v>
      </c>
      <c r="J34" s="30"/>
      <c r="K34" s="46"/>
      <c r="L34" s="45"/>
      <c r="M34" s="45"/>
    </row>
    <row r="35" spans="1:11">
      <c r="A35" s="33" t="s">
        <v>79</v>
      </c>
      <c r="B35" s="34"/>
      <c r="C35" s="35"/>
      <c r="D35" s="36"/>
      <c r="E35" s="35"/>
      <c r="F35" s="35"/>
      <c r="G35" s="35"/>
      <c r="H35" s="35"/>
      <c r="I35" s="53">
        <f>SUM(I4:I34)</f>
        <v>784.9</v>
      </c>
      <c r="J35" s="30"/>
      <c r="K35" s="54"/>
    </row>
    <row r="36" ht="13.5" spans="4:4">
      <c r="D36" s="36"/>
    </row>
  </sheetData>
  <mergeCells count="3">
    <mergeCell ref="A1:K1"/>
    <mergeCell ref="B2:D2"/>
    <mergeCell ref="E2:K2"/>
  </mergeCells>
  <conditionalFormatting sqref="L12">
    <cfRule type="duplicateValues" dxfId="0" priority="1"/>
  </conditionalFormatting>
  <conditionalFormatting sqref="K4:K34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仁智6A电费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2017-10-21T06:01:00Z</dcterms:created>
  <dcterms:modified xsi:type="dcterms:W3CDTF">2019-07-17T03:46:05Z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